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oname\Desktop\financijsko izvješće 12 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G309" i="9"/>
  <c r="F309" i="9"/>
  <c r="B309" i="9"/>
  <c r="F308" i="9"/>
  <c r="H307" i="9"/>
  <c r="E307" i="9" s="1"/>
  <c r="G307" i="9"/>
  <c r="F307" i="9"/>
  <c r="H306" i="9"/>
  <c r="G306" i="9"/>
  <c r="F306" i="9"/>
  <c r="E306" i="9"/>
  <c r="B306" i="9" s="1"/>
  <c r="H305" i="9"/>
  <c r="E305" i="9" s="1"/>
  <c r="G305" i="9"/>
  <c r="F305" i="9"/>
  <c r="H304" i="9"/>
  <c r="G304" i="9"/>
  <c r="F304" i="9"/>
  <c r="E304" i="9"/>
  <c r="B304" i="9" s="1"/>
  <c r="H303" i="9"/>
  <c r="G303" i="9"/>
  <c r="F303" i="9"/>
  <c r="H302" i="9"/>
  <c r="G302" i="9"/>
  <c r="F302" i="9"/>
  <c r="E302" i="9"/>
  <c r="B302" i="9" s="1"/>
  <c r="H301" i="9"/>
  <c r="E301" i="9" s="1"/>
  <c r="G301" i="9"/>
  <c r="F301" i="9"/>
  <c r="H300" i="9"/>
  <c r="G300" i="9"/>
  <c r="F300" i="9"/>
  <c r="E300" i="9"/>
  <c r="B300" i="9" s="1"/>
  <c r="H299" i="9"/>
  <c r="E299" i="9" s="1"/>
  <c r="G299" i="9"/>
  <c r="F299" i="9"/>
  <c r="H298" i="9"/>
  <c r="E298" i="9" s="1"/>
  <c r="B298" i="9" s="1"/>
  <c r="G298" i="9"/>
  <c r="F298" i="9"/>
  <c r="H297" i="9"/>
  <c r="E297" i="9" s="1"/>
  <c r="G297" i="9"/>
  <c r="F297" i="9"/>
  <c r="H296" i="9"/>
  <c r="E296" i="9" s="1"/>
  <c r="B296" i="9" s="1"/>
  <c r="G296" i="9"/>
  <c r="F296" i="9"/>
  <c r="H295" i="9"/>
  <c r="E295" i="9" s="1"/>
  <c r="G295" i="9"/>
  <c r="F295" i="9"/>
  <c r="H294" i="9"/>
  <c r="G294" i="9"/>
  <c r="F294" i="9"/>
  <c r="H293" i="9"/>
  <c r="G293" i="9"/>
  <c r="F293" i="9"/>
  <c r="H292" i="9"/>
  <c r="G292" i="9"/>
  <c r="F292" i="9"/>
  <c r="E292" i="9"/>
  <c r="B292" i="9" s="1"/>
  <c r="F291" i="9"/>
  <c r="F290" i="9"/>
  <c r="H289" i="9"/>
  <c r="E289" i="9" s="1"/>
  <c r="G289" i="9"/>
  <c r="F289" i="9"/>
  <c r="H288" i="9"/>
  <c r="G288" i="9"/>
  <c r="F288" i="9"/>
  <c r="H287" i="9"/>
  <c r="G287" i="9"/>
  <c r="F287" i="9"/>
  <c r="F277" i="9" s="1"/>
  <c r="H286" i="9"/>
  <c r="G286" i="9"/>
  <c r="F286" i="9"/>
  <c r="F285" i="9"/>
  <c r="H284" i="9"/>
  <c r="E284" i="9" s="1"/>
  <c r="G284" i="9"/>
  <c r="F284" i="9"/>
  <c r="B284" i="9"/>
  <c r="H283" i="9"/>
  <c r="G283" i="9"/>
  <c r="F283" i="9"/>
  <c r="E283" i="9"/>
  <c r="B283" i="9" s="1"/>
  <c r="H282" i="9"/>
  <c r="E282" i="9" s="1"/>
  <c r="B282" i="9" s="1"/>
  <c r="G282" i="9"/>
  <c r="F282" i="9"/>
  <c r="F281" i="9"/>
  <c r="F280" i="9"/>
  <c r="F279" i="9"/>
  <c r="F278" i="9"/>
  <c r="F276" i="9"/>
  <c r="L275" i="9"/>
  <c r="F275" i="9" s="1"/>
  <c r="H275" i="9"/>
  <c r="F274" i="9"/>
  <c r="I273" i="9"/>
  <c r="E273" i="9" s="1"/>
  <c r="B273" i="9" s="1"/>
  <c r="H273" i="9"/>
  <c r="F273"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F223" i="9" s="1"/>
  <c r="E223" i="9"/>
  <c r="B223" i="9" s="1"/>
  <c r="M222" i="9"/>
  <c r="L222" i="9"/>
  <c r="F222" i="9"/>
  <c r="E222" i="9"/>
  <c r="B222" i="9"/>
  <c r="M221" i="9"/>
  <c r="L221" i="9"/>
  <c r="F221" i="9" s="1"/>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F143" i="9"/>
  <c r="H142" i="9"/>
  <c r="E142" i="9" s="1"/>
  <c r="G142" i="9"/>
  <c r="F142" i="9"/>
  <c r="B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E36" i="9"/>
  <c r="B36" i="9" s="1"/>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E275" i="9" s="1"/>
  <c r="B275" i="9" s="1"/>
  <c r="I3" i="9"/>
  <c r="H3" i="9"/>
  <c r="G3" i="9"/>
  <c r="D101" i="8"/>
  <c r="C1576" i="1" s="1"/>
  <c r="D95" i="8"/>
  <c r="D90" i="8"/>
  <c r="D85" i="8"/>
  <c r="D80" i="8"/>
  <c r="D75" i="8"/>
  <c r="D70" i="8"/>
  <c r="D65" i="8"/>
  <c r="D60" i="8"/>
  <c r="D55" i="8"/>
  <c r="D50" i="8"/>
  <c r="D49" i="8"/>
  <c r="D44" i="8"/>
  <c r="D43" i="8"/>
  <c r="D36" i="8"/>
  <c r="D26" i="8"/>
  <c r="D24" i="8" s="1"/>
  <c r="C1499" i="1" s="1"/>
  <c r="D18" i="8"/>
  <c r="D8" i="8"/>
  <c r="D6" i="8" s="1"/>
  <c r="E44" i="7"/>
  <c r="D44" i="7"/>
  <c r="E39" i="7"/>
  <c r="D39" i="7"/>
  <c r="E38" i="7"/>
  <c r="D38" i="7"/>
  <c r="E30" i="7"/>
  <c r="D30" i="7"/>
  <c r="E23" i="7"/>
  <c r="D23" i="7"/>
  <c r="E22" i="7"/>
  <c r="D22" i="7"/>
  <c r="H30" i="3" s="1"/>
  <c r="E14" i="7"/>
  <c r="D14" i="7"/>
  <c r="E7" i="7"/>
  <c r="D7" i="7"/>
  <c r="E6" i="7"/>
  <c r="D6" i="7"/>
  <c r="E5" i="7"/>
  <c r="D5" i="7"/>
  <c r="G316" i="9" s="1"/>
  <c r="E316"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E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I28"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E246" i="5"/>
  <c r="D246" i="5"/>
  <c r="D245"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E177" i="5" s="1"/>
  <c r="D1154" i="1" s="1"/>
  <c r="H1154" i="1" s="1"/>
  <c r="D180" i="5"/>
  <c r="F180" i="5" s="1"/>
  <c r="F179" i="5"/>
  <c r="F178"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F86" i="5"/>
  <c r="F85" i="5"/>
  <c r="F84" i="5"/>
  <c r="F83" i="5"/>
  <c r="F82" i="5"/>
  <c r="F81" i="5"/>
  <c r="F80" i="5"/>
  <c r="E79" i="5"/>
  <c r="E78" i="5" s="1"/>
  <c r="D79" i="5"/>
  <c r="F79" i="5" s="1"/>
  <c r="D78" i="5"/>
  <c r="F78" i="5" s="1"/>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1030" i="1" s="1"/>
  <c r="H1030" i="1" s="1"/>
  <c r="D52" i="5"/>
  <c r="F52" i="5" s="1"/>
  <c r="F51" i="5"/>
  <c r="F50" i="5"/>
  <c r="F49" i="5"/>
  <c r="F48" i="5"/>
  <c r="F47" i="5"/>
  <c r="F46" i="5"/>
  <c r="E45" i="5"/>
  <c r="D45" i="5"/>
  <c r="F45" i="5" s="1"/>
  <c r="F44" i="5"/>
  <c r="F43" i="5"/>
  <c r="F42" i="5"/>
  <c r="E41" i="5"/>
  <c r="D41" i="5"/>
  <c r="F41" i="5" s="1"/>
  <c r="F40" i="5"/>
  <c r="F39" i="5"/>
  <c r="F38" i="5"/>
  <c r="F37" i="5"/>
  <c r="F36" i="5"/>
  <c r="E35" i="5"/>
  <c r="D1013" i="1" s="1"/>
  <c r="H1013" i="1" s="1"/>
  <c r="D35" i="5"/>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13" i="5"/>
  <c r="F13" i="5" s="1"/>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20" i="4" s="1"/>
  <c r="E635" i="4" s="1"/>
  <c r="E418" i="4"/>
  <c r="D413" i="1" s="1"/>
  <c r="D418" i="4"/>
  <c r="F418" i="4" s="1"/>
  <c r="E417" i="4"/>
  <c r="D417" i="4"/>
  <c r="D644" i="4" s="1"/>
  <c r="F644" i="4" s="1"/>
  <c r="E416" i="4"/>
  <c r="E643" i="4" s="1"/>
  <c r="D637" i="1"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E350" i="4" s="1"/>
  <c r="E408"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4" i="1" s="1"/>
  <c r="D188" i="4"/>
  <c r="F187" i="4"/>
  <c r="F186" i="4"/>
  <c r="F185" i="4"/>
  <c r="F184" i="4"/>
  <c r="F183" i="4"/>
  <c r="F182" i="4"/>
  <c r="F181" i="4"/>
  <c r="F180" i="4"/>
  <c r="F179" i="4"/>
  <c r="F178" i="4"/>
  <c r="E177" i="4"/>
  <c r="E163" i="4" s="1"/>
  <c r="D159" i="1" s="1"/>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08" i="1" s="1"/>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0" i="1" s="1"/>
  <c r="D74" i="4"/>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46" i="1"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6" i="1" s="1"/>
  <c r="G1515" i="1"/>
  <c r="C1515" i="1"/>
  <c r="H1515" i="1" s="1"/>
  <c r="C1514" i="1"/>
  <c r="G1514" i="1" s="1"/>
  <c r="G1513" i="1"/>
  <c r="C1513" i="1"/>
  <c r="H1513" i="1" s="1"/>
  <c r="C1512" i="1"/>
  <c r="G1512" i="1" s="1"/>
  <c r="G1511" i="1"/>
  <c r="C1511" i="1"/>
  <c r="H1511" i="1" s="1"/>
  <c r="C1510" i="1"/>
  <c r="G1510" i="1" s="1"/>
  <c r="C1509" i="1"/>
  <c r="H1509" i="1" s="1"/>
  <c r="C1508" i="1"/>
  <c r="G1508" i="1" s="1"/>
  <c r="G1507" i="1"/>
  <c r="C1507" i="1"/>
  <c r="H1507" i="1" s="1"/>
  <c r="C1506" i="1"/>
  <c r="G1506" i="1" s="1"/>
  <c r="G1505" i="1"/>
  <c r="C1505" i="1"/>
  <c r="H1505" i="1" s="1"/>
  <c r="C1504" i="1"/>
  <c r="G1504" i="1" s="1"/>
  <c r="G1503" i="1"/>
  <c r="C1503" i="1"/>
  <c r="H1503" i="1" s="1"/>
  <c r="C1502" i="1"/>
  <c r="G1502" i="1" s="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G1489" i="1"/>
  <c r="C1489" i="1"/>
  <c r="H1489" i="1" s="1"/>
  <c r="C1488" i="1"/>
  <c r="G1488" i="1" s="1"/>
  <c r="G1487" i="1"/>
  <c r="C1487" i="1"/>
  <c r="H1487" i="1" s="1"/>
  <c r="C1486" i="1"/>
  <c r="G1486" i="1" s="1"/>
  <c r="G1485" i="1"/>
  <c r="C1485" i="1"/>
  <c r="H1485" i="1" s="1"/>
  <c r="C1484" i="1"/>
  <c r="G1484" i="1" s="1"/>
  <c r="C1482" i="1"/>
  <c r="G1482" i="1" s="1"/>
  <c r="C1481" i="1"/>
  <c r="H1481"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J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C1436" i="1"/>
  <c r="G1436" i="1" s="1"/>
  <c r="D1435"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D1410" i="1"/>
  <c r="H1410" i="1" s="1"/>
  <c r="C1410" i="1"/>
  <c r="G1410" i="1" s="1"/>
  <c r="D1409" i="1"/>
  <c r="H1409" i="1" s="1"/>
  <c r="C1409" i="1"/>
  <c r="D1408" i="1"/>
  <c r="H1408" i="1" s="1"/>
  <c r="C1408" i="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D1228" i="1"/>
  <c r="H1228" i="1" s="1"/>
  <c r="C1228" i="1"/>
  <c r="G1228" i="1" s="1"/>
  <c r="D1227" i="1"/>
  <c r="H1227" i="1" s="1"/>
  <c r="C1227" i="1"/>
  <c r="D1226" i="1"/>
  <c r="H1226" i="1" s="1"/>
  <c r="C1226" i="1"/>
  <c r="D1225" i="1"/>
  <c r="H1225" i="1" s="1"/>
  <c r="C1225" i="1"/>
  <c r="G1225" i="1" s="1"/>
  <c r="D1224" i="1"/>
  <c r="H1224" i="1" s="1"/>
  <c r="C1224" i="1"/>
  <c r="D1223" i="1"/>
  <c r="H1223" i="1" s="1"/>
  <c r="C1223" i="1"/>
  <c r="C1222" i="1"/>
  <c r="D1221" i="1"/>
  <c r="H1221" i="1" s="1"/>
  <c r="C1221" i="1"/>
  <c r="G1221" i="1" s="1"/>
  <c r="D1220" i="1"/>
  <c r="H1220" i="1" s="1"/>
  <c r="C1220" i="1"/>
  <c r="G1220" i="1" s="1"/>
  <c r="D1219" i="1"/>
  <c r="H1219" i="1" s="1"/>
  <c r="C1219" i="1"/>
  <c r="G1219" i="1" s="1"/>
  <c r="D1218" i="1"/>
  <c r="H1218" i="1" s="1"/>
  <c r="C1218" i="1"/>
  <c r="G1218" i="1" s="1"/>
  <c r="D1217" i="1"/>
  <c r="H1217" i="1" s="1"/>
  <c r="C1217" i="1"/>
  <c r="D1216" i="1"/>
  <c r="H1216" i="1" s="1"/>
  <c r="C1216" i="1"/>
  <c r="D1215"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H1168" i="1"/>
  <c r="D1168" i="1"/>
  <c r="C1168" i="1"/>
  <c r="G1168" i="1" s="1"/>
  <c r="D1167" i="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D1155" i="1"/>
  <c r="H1155" i="1" s="1"/>
  <c r="C1155" i="1"/>
  <c r="C1154"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C1140" i="1"/>
  <c r="D1139" i="1"/>
  <c r="H1139" i="1" s="1"/>
  <c r="C1139" i="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C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D1064" i="1"/>
  <c r="H1064" i="1" s="1"/>
  <c r="C1064" i="1"/>
  <c r="G1064" i="1" s="1"/>
  <c r="D1063" i="1"/>
  <c r="H1063" i="1" s="1"/>
  <c r="C1063" i="1"/>
  <c r="G1063" i="1" s="1"/>
  <c r="D1062" i="1"/>
  <c r="H1062" i="1" s="1"/>
  <c r="C1062" i="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C1030" i="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C1013" i="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C997" i="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C990" i="1"/>
  <c r="D989" i="1"/>
  <c r="H989" i="1" s="1"/>
  <c r="C989" i="1"/>
  <c r="G989" i="1" s="1"/>
  <c r="D988" i="1"/>
  <c r="H988" i="1" s="1"/>
  <c r="C988" i="1"/>
  <c r="G988" i="1" s="1"/>
  <c r="D987" i="1"/>
  <c r="H987" i="1" s="1"/>
  <c r="C987" i="1"/>
  <c r="G987" i="1" s="1"/>
  <c r="D986" i="1"/>
  <c r="H986" i="1" s="1"/>
  <c r="C986" i="1"/>
  <c r="G986"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D645" i="1"/>
  <c r="H645" i="1" s="1"/>
  <c r="C645" i="1"/>
  <c r="G645" i="1" s="1"/>
  <c r="D644" i="1"/>
  <c r="H644" i="1" s="1"/>
  <c r="C644" i="1"/>
  <c r="G644" i="1" s="1"/>
  <c r="D643" i="1"/>
  <c r="H643" i="1" s="1"/>
  <c r="C643" i="1"/>
  <c r="G643" i="1" s="1"/>
  <c r="D642" i="1"/>
  <c r="H642" i="1" s="1"/>
  <c r="C642" i="1"/>
  <c r="G642" i="1" s="1"/>
  <c r="D641" i="1"/>
  <c r="H641" i="1" s="1"/>
  <c r="C641" i="1"/>
  <c r="C638" i="1"/>
  <c r="C637" i="1"/>
  <c r="D632" i="1"/>
  <c r="C632" i="1"/>
  <c r="G632" i="1" s="1"/>
  <c r="D631" i="1"/>
  <c r="C631" i="1"/>
  <c r="G631" i="1" s="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D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D508" i="1"/>
  <c r="C508" i="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4" i="1"/>
  <c r="C413" i="1"/>
  <c r="C412" i="1"/>
  <c r="C411" i="1"/>
  <c r="D406" i="1"/>
  <c r="C406" i="1"/>
  <c r="H406" i="1" s="1"/>
  <c r="D405" i="1"/>
  <c r="C405" i="1"/>
  <c r="D404" i="1"/>
  <c r="C404" i="1"/>
  <c r="D403"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D256" i="1"/>
  <c r="C256" i="1"/>
  <c r="H256" i="1" s="1"/>
  <c r="D255" i="1"/>
  <c r="C255" i="1"/>
  <c r="D254" i="1"/>
  <c r="C254" i="1"/>
  <c r="H254" i="1" s="1"/>
  <c r="D253" i="1"/>
  <c r="C253" i="1"/>
  <c r="H253" i="1" s="1"/>
  <c r="D252" i="1"/>
  <c r="C252" i="1"/>
  <c r="H252" i="1" s="1"/>
  <c r="D251" i="1"/>
  <c r="C251" i="1"/>
  <c r="H251" i="1" s="1"/>
  <c r="D250" i="1"/>
  <c r="C250" i="1"/>
  <c r="H250" i="1" s="1"/>
  <c r="D249" i="1"/>
  <c r="C249" i="1"/>
  <c r="H249" i="1" s="1"/>
  <c r="D248" i="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C184" i="1"/>
  <c r="D183" i="1"/>
  <c r="C183" i="1"/>
  <c r="H183" i="1" s="1"/>
  <c r="D182" i="1"/>
  <c r="C182" i="1"/>
  <c r="H182" i="1" s="1"/>
  <c r="D181" i="1"/>
  <c r="C181" i="1"/>
  <c r="D180" i="1"/>
  <c r="C180" i="1"/>
  <c r="H180" i="1" s="1"/>
  <c r="D179" i="1"/>
  <c r="C179" i="1"/>
  <c r="H179" i="1" s="1"/>
  <c r="D178" i="1"/>
  <c r="C178" i="1"/>
  <c r="H178" i="1" s="1"/>
  <c r="D177" i="1"/>
  <c r="C177" i="1"/>
  <c r="H177" i="1" s="1"/>
  <c r="D176" i="1"/>
  <c r="C176" i="1"/>
  <c r="H176" i="1" s="1"/>
  <c r="D175" i="1"/>
  <c r="C175" i="1"/>
  <c r="H175" i="1" s="1"/>
  <c r="D174" i="1"/>
  <c r="C174" i="1"/>
  <c r="H174" i="1" s="1"/>
  <c r="C173" i="1"/>
  <c r="D172" i="1"/>
  <c r="C172" i="1"/>
  <c r="H172" i="1" s="1"/>
  <c r="D171" i="1"/>
  <c r="C171" i="1"/>
  <c r="H171" i="1" s="1"/>
  <c r="D170" i="1"/>
  <c r="C170" i="1"/>
  <c r="H170" i="1" s="1"/>
  <c r="D169" i="1"/>
  <c r="C169" i="1"/>
  <c r="H169" i="1" s="1"/>
  <c r="D168" i="1"/>
  <c r="C168" i="1"/>
  <c r="H168" i="1" s="1"/>
  <c r="D167" i="1"/>
  <c r="C167" i="1"/>
  <c r="H167" i="1" s="1"/>
  <c r="D166" i="1"/>
  <c r="C166" i="1"/>
  <c r="H166" i="1" s="1"/>
  <c r="C165" i="1"/>
  <c r="D164" i="1"/>
  <c r="C164" i="1"/>
  <c r="H164" i="1" s="1"/>
  <c r="D163" i="1"/>
  <c r="C163" i="1"/>
  <c r="H163" i="1" s="1"/>
  <c r="D162" i="1"/>
  <c r="C162" i="1"/>
  <c r="H162" i="1" s="1"/>
  <c r="D161" i="1"/>
  <c r="C161" i="1"/>
  <c r="H161" i="1" s="1"/>
  <c r="C160" i="1"/>
  <c r="D158" i="1"/>
  <c r="C158" i="1"/>
  <c r="H158" i="1" s="1"/>
  <c r="D157" i="1"/>
  <c r="C157" i="1"/>
  <c r="D156" i="1"/>
  <c r="C156" i="1"/>
  <c r="H156" i="1" s="1"/>
  <c r="D155" i="1"/>
  <c r="C155" i="1"/>
  <c r="D154" i="1"/>
  <c r="C154" i="1"/>
  <c r="H154" i="1" s="1"/>
  <c r="D153" i="1"/>
  <c r="C153" i="1"/>
  <c r="H153" i="1" s="1"/>
  <c r="D152" i="1"/>
  <c r="C152" i="1"/>
  <c r="H152" i="1" s="1"/>
  <c r="D151" i="1"/>
  <c r="C151" i="1"/>
  <c r="H151" i="1" s="1"/>
  <c r="D150" i="1"/>
  <c r="C150" i="1"/>
  <c r="H150" i="1" s="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D130" i="1"/>
  <c r="C130" i="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G105" i="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G96" i="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G86" i="1"/>
  <c r="D86" i="1"/>
  <c r="C86" i="1"/>
  <c r="H86" i="1" s="1"/>
  <c r="D85" i="1"/>
  <c r="C85" i="1"/>
  <c r="H85" i="1" s="1"/>
  <c r="G84" i="1"/>
  <c r="D84" i="1"/>
  <c r="C84" i="1"/>
  <c r="H84" i="1" s="1"/>
  <c r="D83" i="1"/>
  <c r="C83" i="1"/>
  <c r="H83" i="1" s="1"/>
  <c r="G82" i="1"/>
  <c r="D82" i="1"/>
  <c r="C82" i="1"/>
  <c r="H82" i="1" s="1"/>
  <c r="D81" i="1"/>
  <c r="C81" i="1"/>
  <c r="H81" i="1" s="1"/>
  <c r="D80" i="1"/>
  <c r="C80" i="1"/>
  <c r="H80" i="1" s="1"/>
  <c r="D79" i="1"/>
  <c r="C79" i="1"/>
  <c r="H79" i="1" s="1"/>
  <c r="D78" i="1"/>
  <c r="C78" i="1"/>
  <c r="H78" i="1" s="1"/>
  <c r="D77" i="1"/>
  <c r="C77" i="1"/>
  <c r="H77" i="1" s="1"/>
  <c r="D76" i="1"/>
  <c r="C76" i="1"/>
  <c r="H76" i="1" s="1"/>
  <c r="D75" i="1"/>
  <c r="C75" i="1"/>
  <c r="H75" i="1" s="1"/>
  <c r="G74" i="1"/>
  <c r="D74" i="1"/>
  <c r="C74" i="1"/>
  <c r="H74" i="1" s="1"/>
  <c r="D73" i="1"/>
  <c r="C73" i="1"/>
  <c r="H73" i="1" s="1"/>
  <c r="D72" i="1"/>
  <c r="C72" i="1"/>
  <c r="H72" i="1" s="1"/>
  <c r="D71" i="1"/>
  <c r="C71" i="1"/>
  <c r="H71" i="1" s="1"/>
  <c r="C70" i="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60" i="1"/>
  <c r="C60" i="1"/>
  <c r="H60" i="1" s="1"/>
  <c r="G59" i="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G32" i="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 i="9" l="1"/>
  <c r="B32" i="9" s="1"/>
  <c r="G1227" i="1"/>
  <c r="G1229" i="1"/>
  <c r="G1226" i="1"/>
  <c r="G1223" i="1"/>
  <c r="G1224" i="1"/>
  <c r="F246" i="5"/>
  <c r="G1216" i="1"/>
  <c r="G1217" i="1"/>
  <c r="F239" i="5"/>
  <c r="G1155" i="1"/>
  <c r="F170" i="5"/>
  <c r="G1139" i="1"/>
  <c r="G1056" i="1"/>
  <c r="G1062" i="1"/>
  <c r="G1030" i="1"/>
  <c r="G1013" i="1"/>
  <c r="F35" i="5"/>
  <c r="G997" i="1"/>
  <c r="E12" i="5"/>
  <c r="F12" i="5" s="1"/>
  <c r="F19" i="5"/>
  <c r="H1436" i="1"/>
  <c r="H29" i="3"/>
  <c r="E286" i="9"/>
  <c r="B286" i="9" s="1"/>
  <c r="E288" i="9"/>
  <c r="B288" i="9" s="1"/>
  <c r="E293" i="9"/>
  <c r="B293" i="9" s="1"/>
  <c r="E27" i="9"/>
  <c r="B27" i="9" s="1"/>
  <c r="E33" i="9"/>
  <c r="B33" i="9" s="1"/>
  <c r="E287" i="9"/>
  <c r="B287" i="9" s="1"/>
  <c r="E294" i="9"/>
  <c r="B294" i="9" s="1"/>
  <c r="F215" i="9"/>
  <c r="B215" i="9" s="1"/>
  <c r="E303" i="9"/>
  <c r="B303" i="9" s="1"/>
  <c r="G1576" i="1"/>
  <c r="H1576" i="1"/>
  <c r="G1509" i="1"/>
  <c r="H1499" i="1"/>
  <c r="G1499" i="1"/>
  <c r="C1501" i="1"/>
  <c r="G1491" i="1"/>
  <c r="G1481" i="1"/>
  <c r="C1483" i="1"/>
  <c r="G1408" i="1"/>
  <c r="G1409" i="1"/>
  <c r="G1411" i="1"/>
  <c r="F114" i="6"/>
  <c r="F115" i="6"/>
  <c r="H404" i="1"/>
  <c r="H413" i="1"/>
  <c r="F219" i="9"/>
  <c r="B219" i="9" s="1"/>
  <c r="G703" i="1"/>
  <c r="F217" i="9"/>
  <c r="B217" i="9" s="1"/>
  <c r="G668" i="1"/>
  <c r="G649" i="1"/>
  <c r="G647" i="1"/>
  <c r="G641" i="1"/>
  <c r="H405" i="1"/>
  <c r="D345" i="1"/>
  <c r="G637" i="1"/>
  <c r="E644" i="4"/>
  <c r="D638" i="1" s="1"/>
  <c r="G638" i="1" s="1"/>
  <c r="D411" i="1"/>
  <c r="H411" i="1" s="1"/>
  <c r="D412" i="1"/>
  <c r="H412" i="1" s="1"/>
  <c r="F643" i="4"/>
  <c r="H248" i="1"/>
  <c r="H255" i="1"/>
  <c r="H257" i="1"/>
  <c r="H184" i="1"/>
  <c r="F188" i="4"/>
  <c r="D173" i="1"/>
  <c r="G173" i="1" s="1"/>
  <c r="B221" i="9"/>
  <c r="H173" i="1"/>
  <c r="H181" i="1"/>
  <c r="F177" i="4"/>
  <c r="H165" i="1"/>
  <c r="F169" i="4"/>
  <c r="H160" i="1"/>
  <c r="F164" i="4"/>
  <c r="H155" i="1"/>
  <c r="H157" i="1"/>
  <c r="E152" i="4"/>
  <c r="D148" i="1" s="1"/>
  <c r="F159" i="4"/>
  <c r="H148" i="1"/>
  <c r="D149" i="1"/>
  <c r="H149" i="1" s="1"/>
  <c r="F153" i="4"/>
  <c r="H130" i="1"/>
  <c r="H131" i="1"/>
  <c r="F134" i="4"/>
  <c r="H108" i="1"/>
  <c r="H102" i="1"/>
  <c r="F112" i="4"/>
  <c r="H70" i="1"/>
  <c r="F74" i="4"/>
  <c r="H64" i="1"/>
  <c r="H46" i="1"/>
  <c r="F68" i="4"/>
  <c r="G4" i="1"/>
  <c r="G5" i="1"/>
  <c r="G9" i="1"/>
  <c r="G10" i="1"/>
  <c r="G16" i="1"/>
  <c r="G20" i="1"/>
  <c r="G23" i="1"/>
  <c r="G26" i="1"/>
  <c r="G30" i="1"/>
  <c r="G33" i="1"/>
  <c r="G40" i="1"/>
  <c r="G41" i="1"/>
  <c r="G45" i="1"/>
  <c r="G52" i="1"/>
  <c r="G53" i="1"/>
  <c r="G57" i="1"/>
  <c r="G71" i="1"/>
  <c r="G75" i="1"/>
  <c r="G80" i="1"/>
  <c r="G87" i="1"/>
  <c r="G88" i="1"/>
  <c r="G93" i="1"/>
  <c r="G94" i="1"/>
  <c r="G99" i="1"/>
  <c r="G100" i="1"/>
  <c r="G103" i="1"/>
  <c r="G106" i="1"/>
  <c r="G109" i="1"/>
  <c r="G112" i="1"/>
  <c r="G116" i="1"/>
  <c r="G117" i="1"/>
  <c r="G118" i="1"/>
  <c r="G119" i="1"/>
  <c r="G120" i="1"/>
  <c r="G121" i="1"/>
  <c r="G122" i="1"/>
  <c r="G123" i="1"/>
  <c r="G124" i="1"/>
  <c r="G125" i="1"/>
  <c r="G126" i="1"/>
  <c r="G127" i="1"/>
  <c r="G128"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508" i="1"/>
  <c r="G6" i="1"/>
  <c r="G7" i="1"/>
  <c r="G8" i="1"/>
  <c r="G11" i="1"/>
  <c r="G12" i="1"/>
  <c r="G13" i="1"/>
  <c r="G14" i="1"/>
  <c r="G15" i="1"/>
  <c r="G17" i="1"/>
  <c r="G18" i="1"/>
  <c r="G19" i="1"/>
  <c r="G21" i="1"/>
  <c r="G22" i="1"/>
  <c r="G24" i="1"/>
  <c r="G25" i="1"/>
  <c r="G27" i="1"/>
  <c r="G28" i="1"/>
  <c r="G29" i="1"/>
  <c r="G31" i="1"/>
  <c r="G34" i="1"/>
  <c r="G35" i="1"/>
  <c r="G36" i="1"/>
  <c r="G37" i="1"/>
  <c r="G38" i="1"/>
  <c r="G39" i="1"/>
  <c r="G42" i="1"/>
  <c r="G43" i="1"/>
  <c r="G44" i="1"/>
  <c r="G46" i="1"/>
  <c r="G47" i="1"/>
  <c r="G48" i="1"/>
  <c r="G49" i="1"/>
  <c r="G50" i="1"/>
  <c r="G51" i="1"/>
  <c r="G54" i="1"/>
  <c r="G55" i="1"/>
  <c r="G56" i="1"/>
  <c r="G58" i="1"/>
  <c r="G60" i="1"/>
  <c r="G61" i="1"/>
  <c r="G62" i="1"/>
  <c r="G63" i="1"/>
  <c r="G64" i="1"/>
  <c r="G65" i="1"/>
  <c r="G66" i="1"/>
  <c r="G67" i="1"/>
  <c r="G68" i="1"/>
  <c r="G69" i="1"/>
  <c r="G70" i="1"/>
  <c r="G72" i="1"/>
  <c r="G73" i="1"/>
  <c r="G76" i="1"/>
  <c r="G77" i="1"/>
  <c r="G78" i="1"/>
  <c r="G79" i="1"/>
  <c r="G81" i="1"/>
  <c r="G83" i="1"/>
  <c r="G85" i="1"/>
  <c r="G89" i="1"/>
  <c r="G90" i="1"/>
  <c r="G91" i="1"/>
  <c r="G92" i="1"/>
  <c r="G95" i="1"/>
  <c r="G97" i="1"/>
  <c r="G98" i="1"/>
  <c r="G101" i="1"/>
  <c r="G102" i="1"/>
  <c r="G104" i="1"/>
  <c r="G107" i="1"/>
  <c r="G108" i="1"/>
  <c r="G110" i="1"/>
  <c r="G111" i="1"/>
  <c r="G113" i="1"/>
  <c r="G114" i="1"/>
  <c r="G115"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631" i="1"/>
  <c r="H632" i="1"/>
  <c r="H637" i="1"/>
  <c r="G1140" i="1"/>
  <c r="H1140" i="1"/>
  <c r="G1142" i="1"/>
  <c r="G1144" i="1"/>
  <c r="G1146" i="1"/>
  <c r="G1148" i="1"/>
  <c r="G1150" i="1"/>
  <c r="G1154" i="1"/>
  <c r="G1156" i="1"/>
  <c r="G1158" i="1"/>
  <c r="G1160" i="1"/>
  <c r="G1162" i="1"/>
  <c r="G1164" i="1"/>
  <c r="G1166" i="1"/>
  <c r="G1169" i="1"/>
  <c r="G1445" i="1"/>
  <c r="H1446" i="1"/>
  <c r="I1446" i="1" s="1"/>
  <c r="J1446" i="1"/>
  <c r="H1447" i="1"/>
  <c r="I1447" i="1" s="1"/>
  <c r="J1447" i="1"/>
  <c r="H1448" i="1"/>
  <c r="I1448" i="1" s="1"/>
  <c r="J1448" i="1"/>
  <c r="H1449" i="1"/>
  <c r="I1449" i="1" s="1"/>
  <c r="J1449" i="1"/>
  <c r="H1450" i="1"/>
  <c r="I1450" i="1" s="1"/>
  <c r="J1450" i="1"/>
  <c r="H1451" i="1"/>
  <c r="I1451" i="1" s="1"/>
  <c r="J1451" i="1"/>
  <c r="H1452" i="1"/>
  <c r="I1452" i="1" s="1"/>
  <c r="J1452" i="1"/>
  <c r="H1453" i="1"/>
  <c r="H1454" i="1"/>
  <c r="H1455" i="1"/>
  <c r="I1455" i="1" s="1"/>
  <c r="J1455" i="1"/>
  <c r="H1456" i="1"/>
  <c r="I1456" i="1" s="1"/>
  <c r="J1456" i="1"/>
  <c r="H1457" i="1"/>
  <c r="I1457" i="1" s="1"/>
  <c r="J1457" i="1"/>
  <c r="H1458" i="1"/>
  <c r="I1458" i="1" s="1"/>
  <c r="J1458" i="1"/>
  <c r="H1459" i="1"/>
  <c r="I1459" i="1" s="1"/>
  <c r="J1459" i="1"/>
  <c r="H1460" i="1"/>
  <c r="I1460" i="1" s="1"/>
  <c r="J1460" i="1"/>
  <c r="H1461" i="1"/>
  <c r="H1462" i="1"/>
  <c r="I1462" i="1" s="1"/>
  <c r="J1462" i="1"/>
  <c r="H1463" i="1"/>
  <c r="I1463" i="1" s="1"/>
  <c r="J1463" i="1"/>
  <c r="H1464" i="1"/>
  <c r="I1464" i="1" s="1"/>
  <c r="J1464" i="1"/>
  <c r="H1465" i="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H1482" i="1"/>
  <c r="H1484" i="1"/>
  <c r="H1486" i="1"/>
  <c r="H1488" i="1"/>
  <c r="H1490" i="1"/>
  <c r="H1492" i="1"/>
  <c r="H1494" i="1"/>
  <c r="H1496" i="1"/>
  <c r="H1498" i="1"/>
  <c r="H1500" i="1"/>
  <c r="H1502" i="1"/>
  <c r="H1504" i="1"/>
  <c r="H1506" i="1"/>
  <c r="H1508" i="1"/>
  <c r="H1510" i="1"/>
  <c r="H1512" i="1"/>
  <c r="H1514" i="1"/>
  <c r="H1516" i="1"/>
  <c r="E6" i="4"/>
  <c r="E151" i="4"/>
  <c r="E407" i="4"/>
  <c r="D402" i="1" s="1"/>
  <c r="H1439" i="1"/>
  <c r="I1439" i="1" s="1"/>
  <c r="H1440" i="1"/>
  <c r="I1440" i="1" s="1"/>
  <c r="H1441" i="1"/>
  <c r="I1441" i="1" s="1"/>
  <c r="H1442" i="1"/>
  <c r="I1442" i="1" s="1"/>
  <c r="H1443" i="1"/>
  <c r="I1443" i="1" s="1"/>
  <c r="H1444" i="1"/>
  <c r="I1444" i="1" s="1"/>
  <c r="G1465" i="1"/>
  <c r="I1465" i="1" s="1"/>
  <c r="G1470" i="1"/>
  <c r="J1476" i="1"/>
  <c r="H1476" i="1"/>
  <c r="G1476" i="1"/>
  <c r="I1476" i="1" s="1"/>
  <c r="J1477" i="1"/>
  <c r="H1477" i="1"/>
  <c r="G1477" i="1"/>
  <c r="I1477" i="1" s="1"/>
  <c r="J1478" i="1"/>
  <c r="H1478" i="1"/>
  <c r="G1478" i="1"/>
  <c r="J1479" i="1"/>
  <c r="H1479" i="1"/>
  <c r="G1479" i="1"/>
  <c r="I1479" i="1" s="1"/>
  <c r="G1480" i="1"/>
  <c r="E636" i="4"/>
  <c r="D630" i="1" s="1"/>
  <c r="H308" i="9"/>
  <c r="E308" i="9" s="1"/>
  <c r="B308" i="9" s="1"/>
  <c r="E176" i="5"/>
  <c r="D7" i="4"/>
  <c r="D133" i="4"/>
  <c r="D139" i="4"/>
  <c r="D163" i="4"/>
  <c r="D151" i="4" s="1"/>
  <c r="D215" i="4"/>
  <c r="D263" i="4"/>
  <c r="D344" i="4"/>
  <c r="D298" i="4" s="1"/>
  <c r="D350" i="4"/>
  <c r="F416" i="4"/>
  <c r="D421" i="4"/>
  <c r="D459" i="4"/>
  <c r="D515" i="4"/>
  <c r="D529" i="4"/>
  <c r="D567" i="4"/>
  <c r="D593" i="4"/>
  <c r="E143" i="9"/>
  <c r="B143" i="9" s="1"/>
  <c r="F603" i="4"/>
  <c r="D625" i="4"/>
  <c r="D7" i="5"/>
  <c r="D69" i="5"/>
  <c r="D87" i="5"/>
  <c r="E146" i="5"/>
  <c r="D1124" i="1" s="1"/>
  <c r="H1124" i="1" s="1"/>
  <c r="E291" i="9"/>
  <c r="B291" i="9" s="1"/>
  <c r="F149" i="5"/>
  <c r="D190" i="5"/>
  <c r="D206" i="5"/>
  <c r="D238" i="5"/>
  <c r="E245" i="5"/>
  <c r="D1222" i="1" s="1"/>
  <c r="H1222" i="1" s="1"/>
  <c r="F250" i="5"/>
  <c r="H21" i="9"/>
  <c r="G21" i="9"/>
  <c r="F152" i="4"/>
  <c r="F417" i="4"/>
  <c r="F88" i="5"/>
  <c r="F177" i="5"/>
  <c r="D42" i="8"/>
  <c r="G313" i="9" s="1"/>
  <c r="E313" i="9" s="1"/>
  <c r="D258" i="5"/>
  <c r="D5" i="6"/>
  <c r="D35" i="6"/>
  <c r="D89" i="6"/>
  <c r="D129" i="6"/>
  <c r="G281" i="9"/>
  <c r="E281" i="9" s="1"/>
  <c r="B281" i="9" s="1"/>
  <c r="G280" i="9"/>
  <c r="E280" i="9" s="1"/>
  <c r="B280" i="9" s="1"/>
  <c r="G279" i="9"/>
  <c r="E279" i="9" s="1"/>
  <c r="B279" i="9" s="1"/>
  <c r="M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I10" i="9"/>
  <c r="G161" i="9"/>
  <c r="E161" i="9" s="1"/>
  <c r="B161" i="9" s="1"/>
  <c r="G163" i="9"/>
  <c r="E163" i="9" s="1"/>
  <c r="B163" i="9" s="1"/>
  <c r="G165" i="9"/>
  <c r="E165" i="9" s="1"/>
  <c r="B165" i="9" s="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2" i="9"/>
  <c r="E192" i="9" s="1"/>
  <c r="B192" i="9" s="1"/>
  <c r="B297" i="9"/>
  <c r="B301" i="9"/>
  <c r="B305" i="9"/>
  <c r="B316" i="9"/>
  <c r="E315" i="9"/>
  <c r="I10" i="3" s="1"/>
  <c r="G162" i="9"/>
  <c r="E162" i="9" s="1"/>
  <c r="B162" i="9" s="1"/>
  <c r="G164" i="9"/>
  <c r="E164" i="9" s="1"/>
  <c r="B164"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L213" i="9"/>
  <c r="F213" i="9" s="1"/>
  <c r="B213" i="9" s="1"/>
  <c r="B289" i="9"/>
  <c r="B295" i="9"/>
  <c r="B299" i="9"/>
  <c r="B307" i="9"/>
  <c r="B247" i="9"/>
  <c r="B249" i="9"/>
  <c r="B251" i="9"/>
  <c r="B253" i="9"/>
  <c r="B255" i="9"/>
  <c r="B257" i="9"/>
  <c r="B259" i="9"/>
  <c r="B261" i="9"/>
  <c r="B263" i="9"/>
  <c r="B265" i="9"/>
  <c r="B267" i="9"/>
  <c r="B269" i="9"/>
  <c r="B271" i="9"/>
  <c r="E7" i="5" l="1"/>
  <c r="D990" i="1"/>
  <c r="H1501" i="1"/>
  <c r="G1501" i="1"/>
  <c r="H19" i="9"/>
  <c r="E19" i="9" s="1"/>
  <c r="B19" i="9" s="1"/>
  <c r="H1483" i="1"/>
  <c r="G1483" i="1"/>
  <c r="G412" i="1"/>
  <c r="H638" i="1"/>
  <c r="H17" i="3"/>
  <c r="D289" i="4"/>
  <c r="F151" i="4"/>
  <c r="C147" i="1"/>
  <c r="B313" i="9"/>
  <c r="D407" i="4"/>
  <c r="F298" i="4"/>
  <c r="C293" i="1"/>
  <c r="F129" i="6"/>
  <c r="C1423" i="1"/>
  <c r="F35" i="6"/>
  <c r="H25" i="3"/>
  <c r="C1329" i="1"/>
  <c r="F258" i="5"/>
  <c r="C1235" i="1"/>
  <c r="E21" i="9"/>
  <c r="D237" i="5"/>
  <c r="F238" i="5"/>
  <c r="C1215" i="1"/>
  <c r="G310" i="9"/>
  <c r="E310" i="9" s="1"/>
  <c r="B310" i="9" s="1"/>
  <c r="F190" i="5"/>
  <c r="C1167" i="1"/>
  <c r="D68" i="5"/>
  <c r="F69" i="5"/>
  <c r="C1047" i="1"/>
  <c r="F625" i="4"/>
  <c r="C619" i="1"/>
  <c r="F567" i="4"/>
  <c r="C561" i="1"/>
  <c r="F515" i="4"/>
  <c r="C509" i="1"/>
  <c r="D420" i="4"/>
  <c r="F421" i="4"/>
  <c r="C415" i="1"/>
  <c r="D408" i="4"/>
  <c r="F350" i="4"/>
  <c r="C345" i="1"/>
  <c r="F215" i="4"/>
  <c r="C211" i="1"/>
  <c r="F139" i="4"/>
  <c r="C135" i="1"/>
  <c r="D6" i="4"/>
  <c r="F7" i="4"/>
  <c r="C3" i="1"/>
  <c r="I22" i="3"/>
  <c r="D1153" i="1"/>
  <c r="E68" i="5"/>
  <c r="F245" i="5"/>
  <c r="I1473" i="1"/>
  <c r="I1471" i="1"/>
  <c r="I1468" i="1"/>
  <c r="I1466" i="1"/>
  <c r="G1222" i="1"/>
  <c r="E166" i="9"/>
  <c r="B166" i="9" s="1"/>
  <c r="F89" i="6"/>
  <c r="C1383" i="1"/>
  <c r="G318" i="9"/>
  <c r="E318" i="9" s="1"/>
  <c r="D141" i="6"/>
  <c r="F5" i="6"/>
  <c r="H24" i="3"/>
  <c r="C1299" i="1"/>
  <c r="K1451" i="9"/>
  <c r="G314" i="9"/>
  <c r="E314" i="9" s="1"/>
  <c r="B314" i="9" s="1"/>
  <c r="I34" i="3"/>
  <c r="C1517" i="1"/>
  <c r="G311" i="9"/>
  <c r="E311" i="9" s="1"/>
  <c r="B311" i="9" s="1"/>
  <c r="F206" i="5"/>
  <c r="C1183" i="1"/>
  <c r="D176" i="5"/>
  <c r="F87" i="5"/>
  <c r="C1065" i="1"/>
  <c r="D6" i="5"/>
  <c r="H20" i="3"/>
  <c r="F7" i="5"/>
  <c r="C985" i="1"/>
  <c r="F593" i="4"/>
  <c r="C587" i="1"/>
  <c r="D528" i="4"/>
  <c r="F529" i="4"/>
  <c r="C523" i="1"/>
  <c r="F459" i="4"/>
  <c r="C453" i="1"/>
  <c r="F344" i="4"/>
  <c r="C339" i="1"/>
  <c r="F263" i="4"/>
  <c r="C259" i="1"/>
  <c r="F163" i="4"/>
  <c r="C159" i="1"/>
  <c r="F133" i="4"/>
  <c r="C129" i="1"/>
  <c r="E237" i="5"/>
  <c r="I1478" i="1"/>
  <c r="F146" i="5"/>
  <c r="E289" i="4"/>
  <c r="I17" i="3"/>
  <c r="D147" i="1"/>
  <c r="E412" i="4"/>
  <c r="E290" i="4"/>
  <c r="D286" i="1" s="1"/>
  <c r="I16" i="3"/>
  <c r="D2" i="1"/>
  <c r="G1124" i="1"/>
  <c r="H990" i="1" l="1"/>
  <c r="G990" i="1"/>
  <c r="D985" i="1"/>
  <c r="H985" i="1" s="1"/>
  <c r="I20" i="3"/>
  <c r="I23" i="3"/>
  <c r="D1214" i="1"/>
  <c r="G587" i="1"/>
  <c r="H587" i="1"/>
  <c r="G985" i="1"/>
  <c r="G1065" i="1"/>
  <c r="H1065" i="1"/>
  <c r="D175" i="5"/>
  <c r="H22" i="3"/>
  <c r="F176" i="5"/>
  <c r="C1153" i="1"/>
  <c r="H1517" i="1"/>
  <c r="G1517" i="1"/>
  <c r="H11" i="3"/>
  <c r="H1299" i="1"/>
  <c r="G1299" i="1"/>
  <c r="E291" i="4"/>
  <c r="D287" i="1" s="1"/>
  <c r="E413" i="4"/>
  <c r="D285" i="1"/>
  <c r="H129" i="1"/>
  <c r="G129" i="1"/>
  <c r="H159" i="1"/>
  <c r="G159" i="1"/>
  <c r="H259" i="1"/>
  <c r="G259" i="1"/>
  <c r="H339" i="1"/>
  <c r="G339" i="1"/>
  <c r="H453" i="1"/>
  <c r="G453" i="1"/>
  <c r="G523" i="1"/>
  <c r="H523" i="1"/>
  <c r="D636" i="4"/>
  <c r="F528" i="4"/>
  <c r="C522" i="1"/>
  <c r="G278" i="9"/>
  <c r="C984" i="1"/>
  <c r="H1183" i="1"/>
  <c r="G1183" i="1"/>
  <c r="F141" i="6"/>
  <c r="H28" i="3"/>
  <c r="C1435" i="1"/>
  <c r="H9" i="3" s="1"/>
  <c r="H1383" i="1"/>
  <c r="G1383" i="1"/>
  <c r="E175" i="5"/>
  <c r="D1152" i="1" s="1"/>
  <c r="H135" i="1"/>
  <c r="G135" i="1"/>
  <c r="H211" i="1"/>
  <c r="G211" i="1"/>
  <c r="H345" i="1"/>
  <c r="G345" i="1"/>
  <c r="F408" i="4"/>
  <c r="C403" i="1"/>
  <c r="G509" i="1"/>
  <c r="H509" i="1"/>
  <c r="G561" i="1"/>
  <c r="H561" i="1"/>
  <c r="G619" i="1"/>
  <c r="H619" i="1"/>
  <c r="G1047" i="1"/>
  <c r="H1047" i="1"/>
  <c r="F68" i="5"/>
  <c r="H21" i="3"/>
  <c r="C1046" i="1"/>
  <c r="H1215" i="1"/>
  <c r="G1215" i="1"/>
  <c r="F237" i="5"/>
  <c r="H23" i="3"/>
  <c r="C1214" i="1"/>
  <c r="H1235" i="1"/>
  <c r="G1235" i="1"/>
  <c r="H1329" i="1"/>
  <c r="G1329" i="1"/>
  <c r="H293" i="1"/>
  <c r="G293" i="1"/>
  <c r="F407" i="4"/>
  <c r="C402" i="1"/>
  <c r="E639" i="4"/>
  <c r="E414" i="4"/>
  <c r="D409" i="1" s="1"/>
  <c r="D407" i="1"/>
  <c r="B318" i="9"/>
  <c r="E317" i="9"/>
  <c r="I21" i="3"/>
  <c r="D1046" i="1"/>
  <c r="E6" i="5"/>
  <c r="H3" i="1"/>
  <c r="G3" i="1"/>
  <c r="D290" i="4"/>
  <c r="F6" i="4"/>
  <c r="H16" i="3"/>
  <c r="D412" i="4"/>
  <c r="C2" i="1"/>
  <c r="H415" i="1"/>
  <c r="G415" i="1"/>
  <c r="F420" i="4"/>
  <c r="D635" i="4"/>
  <c r="C414" i="1"/>
  <c r="G1167" i="1"/>
  <c r="H1167" i="1"/>
  <c r="B21" i="9"/>
  <c r="H1423" i="1"/>
  <c r="G1423" i="1"/>
  <c r="E312" i="9"/>
  <c r="H147" i="1"/>
  <c r="G147" i="1"/>
  <c r="D413" i="4"/>
  <c r="D291" i="4"/>
  <c r="F289" i="4"/>
  <c r="C285" i="1"/>
  <c r="K3" i="9" l="1"/>
  <c r="I9" i="3"/>
  <c r="D640" i="4"/>
  <c r="D415" i="4"/>
  <c r="F413" i="4"/>
  <c r="C408" i="1"/>
  <c r="H414" i="1"/>
  <c r="G414" i="1"/>
  <c r="D639" i="4"/>
  <c r="D414" i="4"/>
  <c r="F412" i="4"/>
  <c r="C407" i="1"/>
  <c r="H285" i="1"/>
  <c r="G285" i="1"/>
  <c r="F291" i="4"/>
  <c r="C287" i="1"/>
  <c r="F635" i="4"/>
  <c r="C629" i="1"/>
  <c r="H2" i="1"/>
  <c r="G2" i="1"/>
  <c r="F290" i="4"/>
  <c r="C286" i="1"/>
  <c r="H278" i="9"/>
  <c r="D984" i="1"/>
  <c r="H8" i="3" s="1"/>
  <c r="H402" i="1"/>
  <c r="G402" i="1"/>
  <c r="H1214" i="1"/>
  <c r="G1214" i="1"/>
  <c r="H403" i="1"/>
  <c r="G403" i="1"/>
  <c r="G984" i="1"/>
  <c r="G285" i="9"/>
  <c r="E285" i="9" s="1"/>
  <c r="B285" i="9" s="1"/>
  <c r="G522" i="1"/>
  <c r="H522" i="1"/>
  <c r="F636" i="4"/>
  <c r="C630" i="1"/>
  <c r="E640" i="4"/>
  <c r="E641" i="4" s="1"/>
  <c r="E415" i="4"/>
  <c r="D410" i="1" s="1"/>
  <c r="D408" i="1"/>
  <c r="G1153" i="1"/>
  <c r="H1153" i="1"/>
  <c r="D633" i="1"/>
  <c r="G1046" i="1"/>
  <c r="H1046" i="1"/>
  <c r="H1435" i="1"/>
  <c r="G1435" i="1"/>
  <c r="F6" i="5"/>
  <c r="E278" i="9"/>
  <c r="N3" i="9"/>
  <c r="I11" i="3"/>
  <c r="F175" i="5"/>
  <c r="C1152" i="1"/>
  <c r="M3" i="9" l="1"/>
  <c r="G1152" i="1"/>
  <c r="H1152" i="1"/>
  <c r="G630" i="1"/>
  <c r="H630" i="1"/>
  <c r="D635" i="1"/>
  <c r="E642" i="4"/>
  <c r="D634" i="1"/>
  <c r="H984" i="1"/>
  <c r="G629" i="1"/>
  <c r="H629" i="1"/>
  <c r="H287" i="1"/>
  <c r="G287" i="1"/>
  <c r="H407" i="1"/>
  <c r="G407" i="1"/>
  <c r="F414" i="4"/>
  <c r="C409" i="1"/>
  <c r="H408" i="1"/>
  <c r="G408" i="1"/>
  <c r="F415" i="4"/>
  <c r="C410" i="1"/>
  <c r="B278" i="9"/>
  <c r="E277" i="9"/>
  <c r="I8" i="3" s="1"/>
  <c r="H286" i="1"/>
  <c r="G286" i="1"/>
  <c r="D641" i="4"/>
  <c r="F639" i="4"/>
  <c r="C633" i="1"/>
  <c r="D642" i="4"/>
  <c r="F640" i="4"/>
  <c r="C634" i="1"/>
  <c r="G634" i="1" l="1"/>
  <c r="H634" i="1"/>
  <c r="D646" i="4"/>
  <c r="F642" i="4"/>
  <c r="C636" i="1"/>
  <c r="G633" i="1"/>
  <c r="H633" i="1"/>
  <c r="D645" i="4"/>
  <c r="F641" i="4"/>
  <c r="C635" i="1"/>
  <c r="H410" i="1"/>
  <c r="G410" i="1"/>
  <c r="H409" i="1"/>
  <c r="G409" i="1"/>
  <c r="E646" i="4"/>
  <c r="D636" i="1"/>
  <c r="E645" i="4"/>
  <c r="G276" i="9" s="1"/>
  <c r="E276" i="9" s="1"/>
  <c r="B276" i="9" s="1"/>
  <c r="I18" i="3" l="1"/>
  <c r="D639" i="1"/>
  <c r="I19" i="3"/>
  <c r="D640" i="1"/>
  <c r="G635" i="1"/>
  <c r="H635" i="1"/>
  <c r="H18" i="3"/>
  <c r="F645" i="4"/>
  <c r="C639" i="1"/>
  <c r="G636" i="1"/>
  <c r="H636" i="1"/>
  <c r="F646" i="4"/>
  <c r="H19" i="3"/>
  <c r="C640" i="1"/>
  <c r="H7" i="3" l="1"/>
  <c r="J3" i="9" s="1"/>
  <c r="G640" i="1"/>
  <c r="H640" i="1"/>
  <c r="G639" i="1"/>
  <c r="H639" i="1"/>
  <c r="G274" i="9" l="1"/>
  <c r="L272" i="9"/>
  <c r="M272" i="9"/>
  <c r="H274" i="9"/>
  <c r="H18" i="9"/>
  <c r="G18" i="9"/>
  <c r="J5" i="9"/>
  <c r="K6" i="9"/>
  <c r="I8" i="9"/>
  <c r="J9" i="9"/>
  <c r="K10" i="9"/>
  <c r="I12" i="9"/>
  <c r="J13" i="9"/>
  <c r="M15" i="9"/>
  <c r="L16" i="9"/>
  <c r="I17" i="9"/>
  <c r="I5" i="9"/>
  <c r="J6" i="9"/>
  <c r="K7" i="9"/>
  <c r="I9" i="9"/>
  <c r="J10" i="9"/>
  <c r="K11" i="9"/>
  <c r="I13" i="9"/>
  <c r="G15" i="9"/>
  <c r="H16" i="9"/>
  <c r="H17" i="9"/>
  <c r="J17" i="9"/>
  <c r="I6" i="9"/>
  <c r="E6" i="9" s="1"/>
  <c r="B6" i="9" s="1"/>
  <c r="J7" i="9"/>
  <c r="K8" i="9"/>
  <c r="J11" i="9"/>
  <c r="K12" i="9"/>
  <c r="H15" i="9"/>
  <c r="G16" i="9"/>
  <c r="G17" i="9"/>
  <c r="K5" i="9"/>
  <c r="I7" i="9"/>
  <c r="E7" i="9" s="1"/>
  <c r="B7" i="9" s="1"/>
  <c r="J8" i="9"/>
  <c r="K9" i="9"/>
  <c r="I11" i="9"/>
  <c r="J12" i="9"/>
  <c r="K13" i="9"/>
  <c r="L15" i="9"/>
  <c r="M16" i="9"/>
  <c r="E10" i="9" l="1"/>
  <c r="B10" i="9" s="1"/>
  <c r="F15" i="9"/>
  <c r="E17" i="9"/>
  <c r="B17" i="9" s="1"/>
  <c r="E11" i="9"/>
  <c r="B11" i="9" s="1"/>
  <c r="E16" i="9"/>
  <c r="E18" i="9"/>
  <c r="B18" i="9" s="1"/>
  <c r="F272" i="9"/>
  <c r="F20" i="9" s="1"/>
  <c r="E15" i="9"/>
  <c r="E9" i="9"/>
  <c r="B9" i="9" s="1"/>
  <c r="E12" i="9"/>
  <c r="B12" i="9" s="1"/>
  <c r="B272" i="9"/>
  <c r="E13" i="9"/>
  <c r="B13" i="9" s="1"/>
  <c r="E5" i="9"/>
  <c r="F16" i="9"/>
  <c r="E8" i="9"/>
  <c r="B8" i="9" s="1"/>
  <c r="E274" i="9"/>
  <c r="B16" i="9" l="1"/>
  <c r="B15" i="9"/>
  <c r="E14" i="9"/>
  <c r="B274" i="9"/>
  <c r="E20" i="9"/>
  <c r="I7" i="3" s="1"/>
  <c r="B5" i="9"/>
  <c r="E4" i="9"/>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<sst xmlns="http://schemas.openxmlformats.org/spreadsheetml/2006/main" count="4374" uniqueCount="3426">
  <si>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</si>
  <si>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</si>
  <si>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</si>
  <si>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</si>
  <si>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</si>
  <si>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</si>
  <si>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</si>
  <si>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</si>
  <si>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</si>
  <si>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</si>
  <si>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</si>
  <si>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</si>
  <si>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</si>
  <si>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</si>
  <si>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</si>
  <si>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</si>
  <si>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</si>
  <si>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</si>
  <si>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</si>
  <si>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</si>
  <si>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</si>
  <si>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</si>
  <si>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</si>
  <si>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</si>
  <si>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</si>
  <si>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</si>
  <si>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</si>
  <si>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</si>
  <si>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</si>
  <si>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</si>
  <si>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</si>
  <si>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VOĆIN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</si>
  <si>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</si>
  <si>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</si>
  <si>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</si>
  <si>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</si>
  <si>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</si>
  <si>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</si>
  <si>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</si>
  <si>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</si>
  <si>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</si>
  <si>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</si>
  <si>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</si>
  <si>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</si>
  <si>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</si>
  <si>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</si>
  <si>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</si>
  <si>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</si>
  <si>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</si>
  <si>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9659 - OSNOVNA ŠKOLA VOĆIN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</si>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</sst>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1168595.5300000003</v>
      </c>
      <c r="D2" s="6">
        <f>'PR-RAS'!E6</f>
        <v>1461654.77</v>
      </c>
      <c r="E2" s="6">
        <v>0</v>
      </c>
      <c r="F2" s="6">
        <v>0</v>
      </c>
      <c r="G2" s="7">
        <f t="shared" ref="G2:G264" si="0">(B2/1000)*(C2*1+D2*2)</f>
        <v>4091.9050700000003</v>
      </c>
      <c r="H2" s="7">
        <f t="shared" ref="H2:H264" si="1">ABS(C2-ROUND(C2,0))+ABS(D2-ROUND(D2,0))</f>
        <v>0.69999999972060323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1099418.4600000002</v>
      </c>
      <c r="D46" s="1">
        <f>'PR-RAS'!E50</f>
        <v>1395293.54</v>
      </c>
      <c r="E46" s="1">
        <v>0</v>
      </c>
      <c r="F46" s="1">
        <v>0</v>
      </c>
      <c r="G46" s="2">
        <f t="shared" si="0"/>
        <v>175050.2493</v>
      </c>
      <c r="H46" s="2">
        <f t="shared" si="1"/>
        <v>0.92000000015832484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1073688.9400000002</v>
      </c>
      <c r="D64" s="1">
        <f>'PR-RAS'!E68</f>
        <v>1371432.96</v>
      </c>
      <c r="E64" s="1">
        <v>0</v>
      </c>
      <c r="F64" s="1">
        <v>0</v>
      </c>
      <c r="G64" s="2">
        <f t="shared" si="0"/>
        <v>240442.95618000001</v>
      </c>
      <c r="H64" s="2">
        <f t="shared" si="1"/>
        <v>9.9999999860301614E-2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1057040.8600000001</v>
      </c>
      <c r="D65" s="1">
        <f>'PR-RAS'!E69</f>
        <v>1358323.88</v>
      </c>
      <c r="E65" s="1">
        <v>0</v>
      </c>
      <c r="F65" s="1">
        <v>0</v>
      </c>
      <c r="G65" s="2">
        <f t="shared" si="0"/>
        <v>241516.07168000002</v>
      </c>
      <c r="H65" s="2">
        <f t="shared" si="1"/>
        <v>0.26000000000931323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16648.080000000002</v>
      </c>
      <c r="D66" s="1">
        <f>'PR-RAS'!E70</f>
        <v>13109.08</v>
      </c>
      <c r="E66" s="1">
        <v>0</v>
      </c>
      <c r="F66" s="1">
        <v>0</v>
      </c>
      <c r="G66" s="2">
        <f t="shared" si="0"/>
        <v>2786.3056000000006</v>
      </c>
      <c r="H66" s="2">
        <f t="shared" si="1"/>
        <v>0.16000000000167347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22867.24</v>
      </c>
      <c r="D70" s="1">
        <f>'PR-RAS'!E74</f>
        <v>23860.58</v>
      </c>
      <c r="E70" s="1">
        <v>0</v>
      </c>
      <c r="F70" s="1">
        <v>0</v>
      </c>
      <c r="G70" s="2">
        <f t="shared" si="0"/>
        <v>4870.5996000000014</v>
      </c>
      <c r="H70" s="2">
        <f t="shared" si="1"/>
        <v>0.65999999999985448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22867.24</v>
      </c>
      <c r="D71" s="1">
        <f>'PR-RAS'!E75</f>
        <v>23860.58</v>
      </c>
      <c r="E71" s="1">
        <v>0</v>
      </c>
      <c r="F71" s="1">
        <v>0</v>
      </c>
      <c r="G71" s="2">
        <f t="shared" si="0"/>
        <v>4941.188000000001</v>
      </c>
      <c r="H71" s="2">
        <f t="shared" si="1"/>
        <v>0.65999999999985448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2862.28</v>
      </c>
      <c r="D73" s="1">
        <f>'PR-RAS'!E77</f>
        <v>0</v>
      </c>
      <c r="E73" s="1">
        <v>0</v>
      </c>
      <c r="F73" s="1">
        <v>0</v>
      </c>
      <c r="G73" s="2">
        <f t="shared" si="0"/>
        <v>206.08416</v>
      </c>
      <c r="H73" s="2">
        <f t="shared" si="1"/>
        <v>0.28000000000020009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2862.28</v>
      </c>
      <c r="D76" s="1">
        <f>'PR-RAS'!E80</f>
        <v>0</v>
      </c>
      <c r="E76" s="1">
        <v>0</v>
      </c>
      <c r="F76" s="1">
        <v>0</v>
      </c>
      <c r="G76" s="2">
        <f t="shared" si="0"/>
        <v>214.67100000000002</v>
      </c>
      <c r="H76" s="2">
        <f t="shared" si="1"/>
        <v>0.28000000000020009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12042.26</v>
      </c>
      <c r="D102" s="1">
        <f>'PR-RAS'!E106</f>
        <v>460</v>
      </c>
      <c r="E102" s="1">
        <v>0</v>
      </c>
      <c r="F102" s="1">
        <v>0</v>
      </c>
      <c r="G102" s="2">
        <f t="shared" si="0"/>
        <v>1309.1882600000001</v>
      </c>
      <c r="H102" s="2">
        <f t="shared" si="1"/>
        <v>0.26000000000021828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12042.26</v>
      </c>
      <c r="D108" s="1">
        <f>'PR-RAS'!E112</f>
        <v>460</v>
      </c>
      <c r="E108" s="1">
        <v>0</v>
      </c>
      <c r="F108" s="1">
        <v>0</v>
      </c>
      <c r="G108" s="2">
        <f t="shared" si="0"/>
        <v>1386.96182</v>
      </c>
      <c r="H108" s="2">
        <f t="shared" si="1"/>
        <v>0.26000000000021828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12042.26</v>
      </c>
      <c r="D113" s="1">
        <f>'PR-RAS'!E117</f>
        <v>460</v>
      </c>
      <c r="E113" s="1">
        <v>0</v>
      </c>
      <c r="F113" s="1">
        <v>0</v>
      </c>
      <c r="G113" s="2">
        <f t="shared" si="0"/>
        <v>1451.7731200000001</v>
      </c>
      <c r="H113" s="2">
        <f t="shared" si="1"/>
        <v>0.26000000000021828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57134.81</v>
      </c>
      <c r="D129" s="1">
        <f>'PR-RAS'!E133</f>
        <v>65901.23</v>
      </c>
      <c r="E129" s="1">
        <v>0</v>
      </c>
      <c r="F129" s="1">
        <v>0</v>
      </c>
      <c r="G129" s="2">
        <f t="shared" si="0"/>
        <v>24183.970559999998</v>
      </c>
      <c r="H129" s="2">
        <f t="shared" si="1"/>
        <v>0.41999999999825377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57134.81</v>
      </c>
      <c r="D130" s="1">
        <f>'PR-RAS'!E134</f>
        <v>65901.23</v>
      </c>
      <c r="E130" s="1">
        <v>0</v>
      </c>
      <c r="F130" s="1">
        <v>0</v>
      </c>
      <c r="G130" s="2">
        <f t="shared" si="0"/>
        <v>24372.90783</v>
      </c>
      <c r="H130" s="2">
        <f t="shared" si="1"/>
        <v>0.41999999999825377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57134.81</v>
      </c>
      <c r="D131" s="1">
        <f>'PR-RAS'!E135</f>
        <v>65901.23</v>
      </c>
      <c r="E131" s="1">
        <v>0</v>
      </c>
      <c r="F131" s="1">
        <v>0</v>
      </c>
      <c r="G131" s="2">
        <f t="shared" si="0"/>
        <v>24561.845099999999</v>
      </c>
      <c r="H131" s="2">
        <f t="shared" si="1"/>
        <v>0.41999999999825377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1150960.1399999999</v>
      </c>
      <c r="D147" s="1">
        <f>'PR-RAS'!E151</f>
        <v>1452144.24</v>
      </c>
      <c r="E147" s="1">
        <v>0</v>
      </c>
      <c r="F147" s="1">
        <v>0</v>
      </c>
      <c r="G147" s="2">
        <f t="shared" si="0"/>
        <v>592066.29851999995</v>
      </c>
      <c r="H147" s="2">
        <f t="shared" si="1"/>
        <v>0.37999999988824129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963973.84</v>
      </c>
      <c r="D148" s="1">
        <f>'PR-RAS'!E152</f>
        <v>1256995.31</v>
      </c>
      <c r="E148" s="1">
        <v>0</v>
      </c>
      <c r="F148" s="1">
        <v>0</v>
      </c>
      <c r="G148" s="2">
        <f t="shared" si="0"/>
        <v>511260.77561999997</v>
      </c>
      <c r="H148" s="2">
        <f t="shared" si="1"/>
        <v>0.47000000008847564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798116.89</v>
      </c>
      <c r="D149" s="1">
        <f>'PR-RAS'!E153</f>
        <v>1044232.79</v>
      </c>
      <c r="E149" s="1">
        <v>0</v>
      </c>
      <c r="F149" s="1">
        <v>0</v>
      </c>
      <c r="G149" s="2">
        <f t="shared" si="0"/>
        <v>427214.20556000003</v>
      </c>
      <c r="H149" s="2">
        <f t="shared" si="1"/>
        <v>0.31999999994877726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798116.89</v>
      </c>
      <c r="D150" s="1">
        <f>'PR-RAS'!E154</f>
        <v>1044232.79</v>
      </c>
      <c r="E150" s="1">
        <v>0</v>
      </c>
      <c r="F150" s="1">
        <v>0</v>
      </c>
      <c r="G150" s="2">
        <f t="shared" si="0"/>
        <v>430100.78803</v>
      </c>
      <c r="H150" s="2">
        <f t="shared" si="1"/>
        <v>0.31999999994877726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34491.71</v>
      </c>
      <c r="D154" s="1">
        <f>'PR-RAS'!E158</f>
        <v>40879.93</v>
      </c>
      <c r="E154" s="1">
        <v>0</v>
      </c>
      <c r="F154" s="1">
        <v>0</v>
      </c>
      <c r="G154" s="2">
        <f t="shared" si="0"/>
        <v>17786.49021</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131365.24</v>
      </c>
      <c r="D155" s="1">
        <f>'PR-RAS'!E159</f>
        <v>171882.59</v>
      </c>
      <c r="E155" s="1">
        <v>0</v>
      </c>
      <c r="F155" s="1">
        <v>0</v>
      </c>
      <c r="G155" s="2">
        <f t="shared" si="0"/>
        <v>73170.08468</v>
      </c>
      <c r="H155" s="2">
        <f t="shared" si="1"/>
        <v>0.64999999999417923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131365.24</v>
      </c>
      <c r="D157" s="1">
        <f>'PR-RAS'!E161</f>
        <v>171882.59</v>
      </c>
      <c r="E157" s="1">
        <v>0</v>
      </c>
      <c r="F157" s="1">
        <v>0</v>
      </c>
      <c r="G157" s="2">
        <f t="shared" si="0"/>
        <v>74120.345520000003</v>
      </c>
      <c r="H157" s="2">
        <f t="shared" si="1"/>
        <v>0.64999999999417923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186524.62000000002</v>
      </c>
      <c r="D159" s="1">
        <f>'PR-RAS'!E163</f>
        <v>189978.45</v>
      </c>
      <c r="E159" s="1">
        <v>0</v>
      </c>
      <c r="F159" s="1">
        <v>0</v>
      </c>
      <c r="G159" s="2">
        <f t="shared" si="0"/>
        <v>89504.080159999998</v>
      </c>
      <c r="H159" s="2">
        <f t="shared" si="1"/>
        <v>0.82999999998719431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63188.19</v>
      </c>
      <c r="D160" s="1">
        <f>'PR-RAS'!E164</f>
        <v>61885.159999999996</v>
      </c>
      <c r="E160" s="1">
        <v>0</v>
      </c>
      <c r="F160" s="1">
        <v>0</v>
      </c>
      <c r="G160" s="2">
        <f t="shared" si="0"/>
        <v>29726.403090000003</v>
      </c>
      <c r="H160" s="2">
        <f t="shared" si="1"/>
        <v>0.34999999999854481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2468.33</v>
      </c>
      <c r="D161" s="1">
        <f>'PR-RAS'!E165</f>
        <v>1641</v>
      </c>
      <c r="E161" s="1">
        <v>0</v>
      </c>
      <c r="F161" s="1">
        <v>0</v>
      </c>
      <c r="G161" s="2">
        <f t="shared" si="0"/>
        <v>920.05280000000005</v>
      </c>
      <c r="H161" s="2">
        <f t="shared" si="1"/>
        <v>0.32999999999992724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60444.56</v>
      </c>
      <c r="D162" s="1">
        <f>'PR-RAS'!E166</f>
        <v>60081.07</v>
      </c>
      <c r="E162" s="1">
        <v>0</v>
      </c>
      <c r="F162" s="1">
        <v>0</v>
      </c>
      <c r="G162" s="2">
        <f t="shared" si="0"/>
        <v>29077.678700000004</v>
      </c>
      <c r="H162" s="2">
        <f t="shared" si="1"/>
        <v>0.51000000000203727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275.3</v>
      </c>
      <c r="D163" s="1">
        <f>'PR-RAS'!E167</f>
        <v>163.09</v>
      </c>
      <c r="E163" s="1">
        <v>0</v>
      </c>
      <c r="F163" s="1">
        <v>0</v>
      </c>
      <c r="G163" s="2">
        <f t="shared" si="0"/>
        <v>97.439760000000007</v>
      </c>
      <c r="H163" s="2">
        <f t="shared" si="1"/>
        <v>0.39000000000001478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96639.819999999992</v>
      </c>
      <c r="D165" s="1">
        <f>'PR-RAS'!E169</f>
        <v>101878.55</v>
      </c>
      <c r="E165" s="1">
        <v>0</v>
      </c>
      <c r="F165" s="1">
        <v>0</v>
      </c>
      <c r="G165" s="2">
        <f t="shared" si="0"/>
        <v>49265.094879999997</v>
      </c>
      <c r="H165" s="2">
        <f t="shared" si="1"/>
        <v>0.63000000000465661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13309.94</v>
      </c>
      <c r="D166" s="1">
        <f>'PR-RAS'!E170</f>
        <v>12834.78</v>
      </c>
      <c r="E166" s="1">
        <v>0</v>
      </c>
      <c r="F166" s="1">
        <v>0</v>
      </c>
      <c r="G166" s="2">
        <f t="shared" si="0"/>
        <v>6431.6175000000003</v>
      </c>
      <c r="H166" s="2">
        <f t="shared" si="1"/>
        <v>0.27999999999883585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47041.52</v>
      </c>
      <c r="D167" s="1">
        <f>'PR-RAS'!E171</f>
        <v>52113.03</v>
      </c>
      <c r="E167" s="1">
        <v>0</v>
      </c>
      <c r="F167" s="1">
        <v>0</v>
      </c>
      <c r="G167" s="2">
        <f t="shared" si="0"/>
        <v>25110.418279999998</v>
      </c>
      <c r="H167" s="2">
        <f t="shared" si="1"/>
        <v>0.51000000000203727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31130.1</v>
      </c>
      <c r="D168" s="1">
        <f>'PR-RAS'!E172</f>
        <v>32522.12</v>
      </c>
      <c r="E168" s="1">
        <v>0</v>
      </c>
      <c r="F168" s="1">
        <v>0</v>
      </c>
      <c r="G168" s="2">
        <f t="shared" si="0"/>
        <v>16061.11478</v>
      </c>
      <c r="H168" s="2">
        <f t="shared" si="1"/>
        <v>0.21999999999752617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2070.08</v>
      </c>
      <c r="D169" s="1">
        <f>'PR-RAS'!E173</f>
        <v>1569.57</v>
      </c>
      <c r="E169" s="1">
        <v>0</v>
      </c>
      <c r="F169" s="1">
        <v>0</v>
      </c>
      <c r="G169" s="2">
        <f t="shared" si="0"/>
        <v>875.14895999999999</v>
      </c>
      <c r="H169" s="2">
        <f t="shared" si="1"/>
        <v>0.50999999999999091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3088.18</v>
      </c>
      <c r="D170" s="1">
        <f>'PR-RAS'!E174</f>
        <v>2771.55</v>
      </c>
      <c r="E170" s="1">
        <v>0</v>
      </c>
      <c r="F170" s="1">
        <v>0</v>
      </c>
      <c r="G170" s="2">
        <f t="shared" si="0"/>
        <v>1458.6863200000003</v>
      </c>
      <c r="H170" s="2">
        <f t="shared" si="1"/>
        <v>0.62999999999965439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67.5</v>
      </c>
      <c r="E172" s="1">
        <v>0</v>
      </c>
      <c r="F172" s="1">
        <v>0</v>
      </c>
      <c r="G172" s="2">
        <f t="shared" si="0"/>
        <v>23.085000000000001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21628.189999999995</v>
      </c>
      <c r="D173" s="1">
        <f>'PR-RAS'!E177</f>
        <v>22606.850000000002</v>
      </c>
      <c r="E173" s="1">
        <v>0</v>
      </c>
      <c r="F173" s="1">
        <v>0</v>
      </c>
      <c r="G173" s="2">
        <f t="shared" si="0"/>
        <v>11496.805079999998</v>
      </c>
      <c r="H173" s="2">
        <f t="shared" si="1"/>
        <v>0.33999999999286956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5297.59</v>
      </c>
      <c r="D174" s="1">
        <f>'PR-RAS'!E178</f>
        <v>3246.84</v>
      </c>
      <c r="E174" s="1">
        <v>0</v>
      </c>
      <c r="F174" s="1">
        <v>0</v>
      </c>
      <c r="G174" s="2">
        <f t="shared" si="0"/>
        <v>2039.8897099999999</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7505.89</v>
      </c>
      <c r="D175" s="1">
        <f>'PR-RAS'!E179</f>
        <v>7862.13</v>
      </c>
      <c r="E175" s="1">
        <v>0</v>
      </c>
      <c r="F175" s="1">
        <v>0</v>
      </c>
      <c r="G175" s="2">
        <f t="shared" si="0"/>
        <v>4042.0461</v>
      </c>
      <c r="H175" s="2">
        <f t="shared" si="1"/>
        <v>0.23999999999978172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280</v>
      </c>
      <c r="D176" s="1">
        <f>'PR-RAS'!E180</f>
        <v>0</v>
      </c>
      <c r="E176" s="1">
        <v>0</v>
      </c>
      <c r="F176" s="1">
        <v>0</v>
      </c>
      <c r="G176" s="2">
        <f t="shared" si="0"/>
        <v>49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2218.29</v>
      </c>
      <c r="D177" s="1">
        <f>'PR-RAS'!E181</f>
        <v>3344.41</v>
      </c>
      <c r="E177" s="1">
        <v>0</v>
      </c>
      <c r="F177" s="1">
        <v>0</v>
      </c>
      <c r="G177" s="2">
        <f t="shared" si="0"/>
        <v>1567.6513600000001</v>
      </c>
      <c r="H177" s="2">
        <f t="shared" si="1"/>
        <v>0.6999999999998181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203.69</v>
      </c>
      <c r="E178" s="1">
        <v>0</v>
      </c>
      <c r="F178" s="1">
        <v>0</v>
      </c>
      <c r="G178" s="2">
        <f t="shared" si="0"/>
        <v>72.106259999999992</v>
      </c>
      <c r="H178" s="2">
        <f t="shared" si="1"/>
        <v>0.31000000000000227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2035.6</v>
      </c>
      <c r="D179" s="1">
        <f>'PR-RAS'!E183</f>
        <v>2143.8000000000002</v>
      </c>
      <c r="E179" s="1">
        <v>0</v>
      </c>
      <c r="F179" s="1">
        <v>0</v>
      </c>
      <c r="G179" s="2">
        <f t="shared" si="0"/>
        <v>1125.5296000000001</v>
      </c>
      <c r="H179" s="2">
        <f t="shared" si="1"/>
        <v>0.59999999999990905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62.21</v>
      </c>
      <c r="D180" s="1">
        <f>'PR-RAS'!E184</f>
        <v>289.5</v>
      </c>
      <c r="E180" s="1">
        <v>0</v>
      </c>
      <c r="F180" s="1">
        <v>0</v>
      </c>
      <c r="G180" s="2">
        <f t="shared" si="0"/>
        <v>114.77659</v>
      </c>
      <c r="H180" s="2">
        <f t="shared" si="1"/>
        <v>0.71000000000000085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3725.33</v>
      </c>
      <c r="D181" s="1">
        <f>'PR-RAS'!E185</f>
        <v>4050.04</v>
      </c>
      <c r="E181" s="1">
        <v>0</v>
      </c>
      <c r="F181" s="1">
        <v>0</v>
      </c>
      <c r="G181" s="2">
        <f t="shared" si="0"/>
        <v>2128.5738000000001</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503.28</v>
      </c>
      <c r="D182" s="1">
        <f>'PR-RAS'!E186</f>
        <v>1466.44</v>
      </c>
      <c r="E182" s="1">
        <v>0</v>
      </c>
      <c r="F182" s="1">
        <v>0</v>
      </c>
      <c r="G182" s="2">
        <f t="shared" si="0"/>
        <v>621.94495999999992</v>
      </c>
      <c r="H182" s="2">
        <f t="shared" si="1"/>
        <v>0.72000000000002728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5068.42</v>
      </c>
      <c r="D184" s="1">
        <f>'PR-RAS'!E188</f>
        <v>3607.89</v>
      </c>
      <c r="E184" s="1">
        <v>0</v>
      </c>
      <c r="F184" s="1">
        <v>0</v>
      </c>
      <c r="G184" s="2">
        <f t="shared" si="0"/>
        <v>2248.0086000000001</v>
      </c>
      <c r="H184" s="2">
        <f t="shared" si="1"/>
        <v>0.53000000000020009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4865.28</v>
      </c>
      <c r="D189" s="1">
        <f>'PR-RAS'!E193</f>
        <v>3364.52</v>
      </c>
      <c r="E189" s="1">
        <v>0</v>
      </c>
      <c r="F189" s="1">
        <v>0</v>
      </c>
      <c r="G189" s="2">
        <f t="shared" si="0"/>
        <v>2179.73216</v>
      </c>
      <c r="H189" s="2">
        <f t="shared" si="1"/>
        <v>0.75999999999976353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203.14</v>
      </c>
      <c r="D191" s="1">
        <f>'PR-RAS'!E195</f>
        <v>243.37</v>
      </c>
      <c r="E191" s="1">
        <v>0</v>
      </c>
      <c r="F191" s="1">
        <v>0</v>
      </c>
      <c r="G191" s="2">
        <f t="shared" si="0"/>
        <v>131.0772</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4698.32</v>
      </c>
      <c r="E248" s="1">
        <v>0</v>
      </c>
      <c r="F248" s="1">
        <v>0</v>
      </c>
      <c r="G248" s="2">
        <f t="shared" si="0"/>
        <v>2320.9700800000001</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4698.32</v>
      </c>
      <c r="E255" s="1">
        <v>0</v>
      </c>
      <c r="F255" s="1">
        <v>0</v>
      </c>
      <c r="G255" s="2">
        <f t="shared" si="0"/>
        <v>2386.74656</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4698.32</v>
      </c>
      <c r="E257" s="1">
        <v>0</v>
      </c>
      <c r="F257" s="1">
        <v>0</v>
      </c>
      <c r="G257" s="2">
        <f t="shared" si="0"/>
        <v>2405.5398399999999</v>
      </c>
      <c r="H257" s="2">
        <f t="shared" si="1"/>
        <v>0.31999999999970896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461.68</v>
      </c>
      <c r="D259" s="1">
        <f>'PR-RAS'!E263</f>
        <v>472.16</v>
      </c>
      <c r="E259" s="1">
        <v>0</v>
      </c>
      <c r="F259" s="1">
        <v>0</v>
      </c>
      <c r="G259" s="2">
        <f t="shared" si="0"/>
        <v>362.74799999999999</v>
      </c>
      <c r="H259" s="2">
        <f t="shared" si="1"/>
        <v>0.48000000000001819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461.68</v>
      </c>
      <c r="D260" s="1">
        <f>'PR-RAS'!E264</f>
        <v>472.16</v>
      </c>
      <c r="E260" s="1">
        <v>0</v>
      </c>
      <c r="F260" s="1">
        <v>0</v>
      </c>
      <c r="G260" s="2">
        <f t="shared" si="0"/>
        <v>364.154</v>
      </c>
      <c r="H260" s="2">
        <f t="shared" si="1"/>
        <v>0.48000000000001819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461.68</v>
      </c>
      <c r="D262" s="1">
        <f>'PR-RAS'!E266</f>
        <v>472.16</v>
      </c>
      <c r="E262" s="1">
        <v>0</v>
      </c>
      <c r="F262" s="1">
        <v>0</v>
      </c>
      <c r="G262" s="2">
        <f t="shared" si="0"/>
        <v>366.96600000000001</v>
      </c>
      <c r="H262" s="2">
        <f t="shared" si="1"/>
        <v>0.48000000000001819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1150960.1399999999</v>
      </c>
      <c r="D285" s="1">
        <f>'PR-RAS'!E289</f>
        <v>1452144.24</v>
      </c>
      <c r="E285" s="1">
        <v>0</v>
      </c>
      <c r="F285" s="1">
        <v>0</v>
      </c>
      <c r="G285" s="2">
        <f t="shared" si="8"/>
        <v>1151690.6080799999</v>
      </c>
      <c r="H285" s="2">
        <f t="shared" si="9"/>
        <v>0.37999999988824129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17635.390000000363</v>
      </c>
      <c r="D286" s="1">
        <f>'PR-RAS'!E290</f>
        <v>9510.5300000000279</v>
      </c>
      <c r="E286" s="1">
        <v>0</v>
      </c>
      <c r="F286" s="1">
        <v>0</v>
      </c>
      <c r="G286" s="2">
        <f t="shared" si="8"/>
        <v>10447.088250000119</v>
      </c>
      <c r="H286" s="2">
        <f t="shared" si="9"/>
        <v>0.86000000033527613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13448.96</v>
      </c>
      <c r="D288" s="1">
        <f>'PR-RAS'!E292</f>
        <v>17635.39</v>
      </c>
      <c r="E288" s="1">
        <v>0</v>
      </c>
      <c r="F288" s="1">
        <v>0</v>
      </c>
      <c r="G288" s="2">
        <f t="shared" si="8"/>
        <v>13982.565379999998</v>
      </c>
      <c r="H288" s="2">
        <f t="shared" si="9"/>
        <v>0.43000000000029104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21467.739999999998</v>
      </c>
      <c r="D345" s="1">
        <f>'PR-RAS'!E350</f>
        <v>16652.420000000002</v>
      </c>
      <c r="E345" s="1">
        <v>0</v>
      </c>
      <c r="F345" s="1">
        <v>0</v>
      </c>
      <c r="G345" s="2">
        <f t="shared" si="8"/>
        <v>18841.767519999998</v>
      </c>
      <c r="H345" s="2">
        <f t="shared" si="9"/>
        <v>0.68000000000392902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21467.739999999998</v>
      </c>
      <c r="D358" s="1">
        <f>'PR-RAS'!E363</f>
        <v>16652.420000000002</v>
      </c>
      <c r="E358" s="1">
        <v>0</v>
      </c>
      <c r="F358" s="1">
        <v>0</v>
      </c>
      <c r="G358" s="2">
        <f t="shared" si="8"/>
        <v>19553.81106</v>
      </c>
      <c r="H358" s="2">
        <f t="shared" si="9"/>
        <v>0.68000000000392902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10166.64</v>
      </c>
      <c r="D364" s="1">
        <f>'PR-RAS'!E369</f>
        <v>3336.9</v>
      </c>
      <c r="E364" s="1">
        <v>0</v>
      </c>
      <c r="F364" s="1">
        <v>0</v>
      </c>
      <c r="G364" s="2">
        <f t="shared" si="8"/>
        <v>6113.0797199999997</v>
      </c>
      <c r="H364" s="2">
        <f t="shared" si="9"/>
        <v>0.46000000000049113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5332.75</v>
      </c>
      <c r="D365" s="1">
        <f>'PR-RAS'!E370</f>
        <v>0</v>
      </c>
      <c r="E365" s="1">
        <v>0</v>
      </c>
      <c r="F365" s="1">
        <v>0</v>
      </c>
      <c r="G365" s="2">
        <f t="shared" si="8"/>
        <v>1941.1209999999999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4833.8900000000003</v>
      </c>
      <c r="D371" s="1">
        <f>'PR-RAS'!E376</f>
        <v>3336.9</v>
      </c>
      <c r="E371" s="1">
        <v>0</v>
      </c>
      <c r="F371" s="1">
        <v>0</v>
      </c>
      <c r="G371" s="2">
        <f t="shared" si="8"/>
        <v>4257.8453</v>
      </c>
      <c r="H371" s="2">
        <f t="shared" si="9"/>
        <v>0.20999999999958163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11301.1</v>
      </c>
      <c r="D378" s="1">
        <f>'PR-RAS'!E383</f>
        <v>13315.52</v>
      </c>
      <c r="E378" s="1">
        <v>0</v>
      </c>
      <c r="F378" s="1">
        <v>0</v>
      </c>
      <c r="G378" s="2">
        <f t="shared" si="8"/>
        <v>14300.41678</v>
      </c>
      <c r="H378" s="2">
        <f t="shared" si="9"/>
        <v>0.57999999999992724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11301.1</v>
      </c>
      <c r="D379" s="1">
        <f>'PR-RAS'!E384</f>
        <v>13315.52</v>
      </c>
      <c r="E379" s="1">
        <v>0</v>
      </c>
      <c r="F379" s="1">
        <v>0</v>
      </c>
      <c r="G379" s="2">
        <f t="shared" si="8"/>
        <v>14338.34892</v>
      </c>
      <c r="H379" s="2">
        <f t="shared" si="9"/>
        <v>0.57999999999992724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21467.739999999998</v>
      </c>
      <c r="D403" s="1">
        <f>'PR-RAS'!E408</f>
        <v>16652.420000000002</v>
      </c>
      <c r="E403" s="1">
        <v>0</v>
      </c>
      <c r="F403" s="1">
        <v>0</v>
      </c>
      <c r="G403" s="2">
        <f t="shared" si="8"/>
        <v>22018.577160000001</v>
      </c>
      <c r="H403" s="2">
        <f t="shared" si="9"/>
        <v>0.68000000000392902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21467.74</v>
      </c>
      <c r="E405" s="1">
        <v>0</v>
      </c>
      <c r="F405" s="1">
        <v>0</v>
      </c>
      <c r="G405" s="2">
        <f t="shared" si="8"/>
        <v>17345.933920000003</v>
      </c>
      <c r="H405" s="2">
        <f t="shared" si="9"/>
        <v>0.25999999999839929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1168595.5300000003</v>
      </c>
      <c r="D407" s="1">
        <f>'PR-RAS'!E412</f>
        <v>1461654.77</v>
      </c>
      <c r="E407" s="1">
        <v>0</v>
      </c>
      <c r="F407" s="1">
        <v>0</v>
      </c>
      <c r="G407" s="2">
        <f t="shared" si="8"/>
        <v>1661313.4584200003</v>
      </c>
      <c r="H407" s="2">
        <f t="shared" si="9"/>
        <v>0.69999999972060323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1172427.8799999999</v>
      </c>
      <c r="D408" s="1">
        <f>'PR-RAS'!E413</f>
        <v>1468796.66</v>
      </c>
      <c r="E408" s="1">
        <v>0</v>
      </c>
      <c r="F408" s="1">
        <v>0</v>
      </c>
      <c r="G408" s="2">
        <f t="shared" si="8"/>
        <v>1672778.6283999998</v>
      </c>
      <c r="H408" s="2">
        <f t="shared" si="9"/>
        <v>0.46000000019557774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3832.3499999996275</v>
      </c>
      <c r="D410" s="1">
        <f>'PR-RAS'!E415</f>
        <v>7141.8899999998976</v>
      </c>
      <c r="E410" s="1">
        <v>0</v>
      </c>
      <c r="F410" s="1">
        <v>0</v>
      </c>
      <c r="G410" s="2">
        <f t="shared" si="8"/>
        <v>7409.4971699997632</v>
      </c>
      <c r="H410" s="2">
        <f t="shared" si="9"/>
        <v>0.45999999972991645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13448.96</v>
      </c>
      <c r="D411" s="1">
        <f>'PR-RAS'!E416</f>
        <v>0</v>
      </c>
      <c r="E411" s="1">
        <v>0</v>
      </c>
      <c r="F411" s="1">
        <v>0</v>
      </c>
      <c r="G411" s="2">
        <f t="shared" si="8"/>
        <v>5514.0735999999997</v>
      </c>
      <c r="H411" s="2">
        <f t="shared" si="9"/>
        <v>4.0000000000873115E-2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3832.3500000000022</v>
      </c>
      <c r="E412" s="1">
        <v>0</v>
      </c>
      <c r="F412" s="1">
        <v>0</v>
      </c>
      <c r="G412" s="2">
        <f t="shared" si="8"/>
        <v>3150.1917000000017</v>
      </c>
      <c r="H412" s="2">
        <f t="shared" si="9"/>
        <v>0.35000000000218279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13448.96</v>
      </c>
      <c r="E631" s="1">
        <v>0</v>
      </c>
      <c r="F631" s="1">
        <v>0</v>
      </c>
      <c r="G631" s="2">
        <f t="shared" si="10"/>
        <v>16945.689599999998</v>
      </c>
      <c r="H631" s="2">
        <f t="shared" si="11"/>
        <v>4.0000000000873115E-2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1168595.5300000003</v>
      </c>
      <c r="D633" s="1">
        <f>'PR-RAS'!E639</f>
        <v>1461654.77</v>
      </c>
      <c r="E633" s="1">
        <v>0</v>
      </c>
      <c r="F633" s="1">
        <v>0</v>
      </c>
      <c r="G633" s="2">
        <f t="shared" si="10"/>
        <v>2586084.0042400002</v>
      </c>
      <c r="H633" s="2">
        <f t="shared" si="11"/>
        <v>0.69999999972060323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1172427.8799999999</v>
      </c>
      <c r="D634" s="1">
        <f>'PR-RAS'!E640</f>
        <v>1468796.66</v>
      </c>
      <c r="E634" s="1">
        <v>0</v>
      </c>
      <c r="F634" s="1">
        <v>0</v>
      </c>
      <c r="G634" s="2">
        <f t="shared" si="10"/>
        <v>2601643.4195999997</v>
      </c>
      <c r="H634" s="2">
        <f t="shared" si="11"/>
        <v>0.46000000019557774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3832.3499999996275</v>
      </c>
      <c r="D636" s="1">
        <f>'PR-RAS'!E642</f>
        <v>7141.8899999998976</v>
      </c>
      <c r="E636" s="1">
        <v>0</v>
      </c>
      <c r="F636" s="1">
        <v>0</v>
      </c>
      <c r="G636" s="2">
        <f t="shared" si="10"/>
        <v>11503.742549999633</v>
      </c>
      <c r="H636" s="2">
        <f t="shared" si="11"/>
        <v>0.45999999972991645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13448.96</v>
      </c>
      <c r="D637" s="1">
        <f>'PR-RAS'!E643</f>
        <v>9616.6099999999969</v>
      </c>
      <c r="E637" s="1">
        <v>0</v>
      </c>
      <c r="F637" s="1">
        <v>0</v>
      </c>
      <c r="G637" s="2">
        <f t="shared" si="10"/>
        <v>20785.866479999997</v>
      </c>
      <c r="H637" s="2">
        <f t="shared" si="11"/>
        <v>0.43000000000392902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9616.6100000003717</v>
      </c>
      <c r="D639" s="1">
        <f>'PR-RAS'!E645</f>
        <v>2474.7200000000994</v>
      </c>
      <c r="E639" s="1">
        <v>0</v>
      </c>
      <c r="F639" s="1">
        <v>0</v>
      </c>
      <c r="G639" s="2">
        <f t="shared" si="10"/>
        <v>9293.1399000003639</v>
      </c>
      <c r="H639" s="2">
        <f t="shared" si="11"/>
        <v>0.6699999995289545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89694.24</v>
      </c>
      <c r="D641" s="1">
        <f>'PR-RAS'!E647</f>
        <v>113506.4</v>
      </c>
      <c r="E641" s="1">
        <v>0</v>
      </c>
      <c r="F641" s="1">
        <v>0</v>
      </c>
      <c r="G641" s="2">
        <f t="shared" si="10"/>
        <v>202692.5056</v>
      </c>
      <c r="H641" s="2">
        <f t="shared" si="11"/>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v>
      </c>
      <c r="D647" s="1">
        <f>'PR-RAS'!E654</f>
        <v>50</v>
      </c>
      <c r="E647" s="1">
        <v>0</v>
      </c>
      <c r="F647" s="1">
        <v>0</v>
      </c>
      <c r="G647" s="2">
        <f t="shared" si="10"/>
        <v>95.608000000000004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47</v>
      </c>
      <c r="E649" s="1">
        <v>0</v>
      </c>
      <c r="F649" s="1">
        <v>0</v>
      </c>
      <c r="G649" s="2">
        <f t="shared" si="10"/>
        <v>88.775999999999996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1057040.8600000001</v>
      </c>
      <c r="D668" s="1">
        <f>'PR-RAS'!E675</f>
        <v>1352637.37</v>
      </c>
      <c r="E668" s="1">
        <v>0</v>
      </c>
      <c r="F668" s="1">
        <v>0</v>
      </c>
      <c r="G668" s="2">
        <f t="shared" si="10"/>
        <v>2509464.5052000005</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5686.51</v>
      </c>
      <c r="E669" s="1">
        <v>0</v>
      </c>
      <c r="F669" s="1">
        <v>0</v>
      </c>
      <c r="G669" s="2">
        <f t="shared" si="10"/>
        <v>7597.1773600000006</v>
      </c>
      <c r="H669" s="2">
        <f t="shared" si="11"/>
        <v>0.48999999999978172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16648.080000000002</v>
      </c>
      <c r="D671" s="1">
        <f>'PR-RAS'!E678</f>
        <v>13109.08</v>
      </c>
      <c r="E671" s="1">
        <v>0</v>
      </c>
      <c r="F671" s="1">
        <v>0</v>
      </c>
      <c r="G671" s="2">
        <f t="shared" si="10"/>
        <v>28720.380800000006</v>
      </c>
      <c r="H671" s="2">
        <f t="shared" si="11"/>
        <v>0.16000000000167347</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22867.24</v>
      </c>
      <c r="D688" s="1">
        <f>'PR-RAS'!E695</f>
        <v>23860.58</v>
      </c>
      <c r="E688" s="1">
        <v>0</v>
      </c>
      <c r="F688" s="1">
        <v>0</v>
      </c>
      <c r="G688" s="2">
        <f t="shared" si="10"/>
        <v>48494.230800000012</v>
      </c>
      <c r="H688" s="2">
        <f t="shared" si="11"/>
        <v>0.65999999999985448</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12042.26</v>
      </c>
      <c r="D703" s="1">
        <f>'PR-RAS'!E710</f>
        <v>460</v>
      </c>
      <c r="E703" s="1">
        <v>0</v>
      </c>
      <c r="F703" s="1">
        <v>0</v>
      </c>
      <c r="G703" s="2">
        <f t="shared" si="10"/>
        <v>9099.506519999999</v>
      </c>
      <c r="H703" s="2">
        <f t="shared" si="11"/>
        <v>0.26000000000021828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1853.29</v>
      </c>
      <c r="D710" s="1">
        <f>'PR-RAS'!E717</f>
        <v>1324.32</v>
      </c>
      <c r="E710" s="1">
        <v>0</v>
      </c>
      <c r="F710" s="1">
        <v>0</v>
      </c>
      <c r="G710" s="2">
        <f t="shared" si="10"/>
        <v>3191.8683700000001</v>
      </c>
      <c r="H710" s="2">
        <f t="shared" si="11"/>
        <v>0.60999999999989996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60444.56</v>
      </c>
      <c r="D711" s="1">
        <f>'PR-RAS'!E718</f>
        <v>60081.07</v>
      </c>
      <c r="E711" s="1">
        <v>0</v>
      </c>
      <c r="F711" s="1">
        <v>0</v>
      </c>
      <c r="G711" s="2">
        <f t="shared" si="10"/>
        <v>128230.757</v>
      </c>
      <c r="H711" s="2">
        <f t="shared" si="11"/>
        <v>0.51000000000203727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1800</v>
      </c>
      <c r="D713" s="1">
        <f>'PR-RAS'!E720</f>
        <v>2100</v>
      </c>
      <c r="E713" s="1">
        <v>0</v>
      </c>
      <c r="F713" s="1">
        <v>0</v>
      </c>
      <c r="G713" s="2">
        <f t="shared" si="10"/>
        <v>4272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4698.32</v>
      </c>
      <c r="E821" s="1">
        <v>0</v>
      </c>
      <c r="F821" s="1">
        <v>0</v>
      </c>
      <c r="G821" s="2">
        <f t="shared" si="18"/>
        <v>7705.2447999999995</v>
      </c>
      <c r="H821" s="2">
        <f t="shared" si="19"/>
        <v>0.31999999999970896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237526.78000000003</v>
      </c>
      <c r="D984" s="6">
        <f>BILANCA!E6</f>
        <v>295036.7</v>
      </c>
      <c r="E984" s="6">
        <v>0</v>
      </c>
      <c r="F984" s="6">
        <v>0</v>
      </c>
      <c r="G984" s="7">
        <f t="shared" ref="G984:G1241" si="22">B984/1000*C984+B984/500*D984</f>
        <v>827.60018000000002</v>
      </c>
      <c r="H984" s="7">
        <f t="shared" si="19"/>
        <v>0.51999999996041879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136183.36000000002</v>
      </c>
      <c r="D985" s="1">
        <f>BILANCA!E7</f>
        <v>175482</v>
      </c>
      <c r="E985" s="1">
        <v>0</v>
      </c>
      <c r="F985" s="1">
        <v>0</v>
      </c>
      <c r="G985" s="2">
        <f t="shared" si="22"/>
        <v>974.2947200000001</v>
      </c>
      <c r="H985" s="2">
        <f t="shared" si="19"/>
        <v>0.36000000001513399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136183.36000000002</v>
      </c>
      <c r="D990" s="1">
        <f>BILANCA!E12</f>
        <v>175482</v>
      </c>
      <c r="E990" s="1">
        <v>0</v>
      </c>
      <c r="F990" s="1">
        <v>0</v>
      </c>
      <c r="G990" s="2">
        <f t="shared" si="22"/>
        <v>3410.0315200000005</v>
      </c>
      <c r="H990" s="2">
        <f t="shared" si="19"/>
        <v>0.36000000001513399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60558.23000000001</v>
      </c>
      <c r="D997" s="1">
        <f>BILANCA!E19</f>
        <v>84501.360000000015</v>
      </c>
      <c r="E997" s="1">
        <v>0</v>
      </c>
      <c r="F997" s="1">
        <v>0</v>
      </c>
      <c r="G997" s="2">
        <f t="shared" si="22"/>
        <v>3213.8533000000007</v>
      </c>
      <c r="H997" s="2">
        <f t="shared" si="19"/>
        <v>0.59000000002561137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59409.51</v>
      </c>
      <c r="D998" s="1">
        <f>BILANCA!E20</f>
        <v>59409.5</v>
      </c>
      <c r="E998" s="1">
        <v>0</v>
      </c>
      <c r="F998" s="1">
        <v>0</v>
      </c>
      <c r="G998" s="2">
        <f t="shared" si="22"/>
        <v>2673.4276499999996</v>
      </c>
      <c r="H998" s="2">
        <f t="shared" si="19"/>
        <v>0.98999999999796273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93022.91</v>
      </c>
      <c r="D1004" s="1">
        <f>BILANCA!E26</f>
        <v>159503.88</v>
      </c>
      <c r="E1004" s="1">
        <v>0</v>
      </c>
      <c r="F1004" s="1">
        <v>0</v>
      </c>
      <c r="G1004" s="2">
        <f t="shared" si="22"/>
        <v>8652.6440700000003</v>
      </c>
      <c r="H1004" s="2">
        <f t="shared" si="19"/>
        <v>0.20999999999185093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91874.19</v>
      </c>
      <c r="D1006" s="1">
        <f>BILANCA!E28</f>
        <v>134412.01999999999</v>
      </c>
      <c r="E1006" s="1">
        <v>0</v>
      </c>
      <c r="F1006" s="1">
        <v>0</v>
      </c>
      <c r="G1006" s="2">
        <f t="shared" si="22"/>
        <v>8296.0592899999992</v>
      </c>
      <c r="H1006" s="2">
        <f t="shared" si="19"/>
        <v>0.20999999999185093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21328.12</v>
      </c>
      <c r="D1007" s="1">
        <f>BILANCA!E29</f>
        <v>18515.62</v>
      </c>
      <c r="E1007" s="1">
        <v>0</v>
      </c>
      <c r="F1007" s="1">
        <v>0</v>
      </c>
      <c r="G1007" s="2">
        <f t="shared" si="22"/>
        <v>1400.62464</v>
      </c>
      <c r="H1007" s="2">
        <f t="shared" si="19"/>
        <v>0.5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22500</v>
      </c>
      <c r="D1008" s="1">
        <f>BILANCA!E30</f>
        <v>22500</v>
      </c>
      <c r="E1008" s="1">
        <v>0</v>
      </c>
      <c r="F1008" s="1">
        <v>0</v>
      </c>
      <c r="G1008" s="2">
        <f t="shared" si="22"/>
        <v>1687.5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1171.8800000000001</v>
      </c>
      <c r="D1012" s="1">
        <f>BILANCA!E34</f>
        <v>3984.38</v>
      </c>
      <c r="E1012" s="1">
        <v>0</v>
      </c>
      <c r="F1012" s="1">
        <v>0</v>
      </c>
      <c r="G1012" s="2">
        <f t="shared" si="22"/>
        <v>265.07856000000004</v>
      </c>
      <c r="H1012" s="2">
        <f t="shared" si="19"/>
        <v>0.5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54297.01</v>
      </c>
      <c r="D1013" s="1">
        <f>BILANCA!E35</f>
        <v>72465.02</v>
      </c>
      <c r="E1013" s="1">
        <v>0</v>
      </c>
      <c r="F1013" s="1">
        <v>0</v>
      </c>
      <c r="G1013" s="2">
        <f t="shared" si="22"/>
        <v>5976.8114999999998</v>
      </c>
      <c r="H1013" s="2">
        <f t="shared" si="19"/>
        <v>3.0000000006111804E-2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54297.01</v>
      </c>
      <c r="D1014" s="1">
        <f>BILANCA!E36</f>
        <v>72465.02</v>
      </c>
      <c r="E1014" s="1">
        <v>0</v>
      </c>
      <c r="F1014" s="1">
        <v>0</v>
      </c>
      <c r="G1014" s="2">
        <f t="shared" si="22"/>
        <v>6176.0385500000002</v>
      </c>
      <c r="H1014" s="2">
        <f t="shared" si="19"/>
        <v>3.0000000006111804E-2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26654.42</v>
      </c>
      <c r="D1032" s="1">
        <f>BILANCA!E54</f>
        <v>29425.97</v>
      </c>
      <c r="E1032" s="1">
        <v>0</v>
      </c>
      <c r="F1032" s="1">
        <v>0</v>
      </c>
      <c r="G1032" s="2">
        <f t="shared" si="22"/>
        <v>4189.8116399999999</v>
      </c>
      <c r="H1032" s="2">
        <f t="shared" si="19"/>
        <v>0.44999999999708962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26654.42</v>
      </c>
      <c r="D1033" s="1">
        <f>BILANCA!E55</f>
        <v>29425.97</v>
      </c>
      <c r="E1033" s="1">
        <v>0</v>
      </c>
      <c r="F1033" s="1">
        <v>0</v>
      </c>
      <c r="G1033" s="2">
        <f t="shared" si="22"/>
        <v>4275.3180000000002</v>
      </c>
      <c r="H1033" s="2">
        <f t="shared" si="19"/>
        <v>0.44999999999708962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101343.42000000001</v>
      </c>
      <c r="D1046" s="1">
        <f>BILANCA!E68</f>
        <v>119554.7</v>
      </c>
      <c r="E1046" s="1">
        <v>0</v>
      </c>
      <c r="F1046" s="1">
        <v>0</v>
      </c>
      <c r="G1046" s="2">
        <f t="shared" si="22"/>
        <v>21448.52766</v>
      </c>
      <c r="H1046" s="2">
        <f t="shared" si="19"/>
        <v>0.72000000001571607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2032.56</v>
      </c>
      <c r="D1056" s="1">
        <f>BILANCA!E78</f>
        <v>840</v>
      </c>
      <c r="E1056" s="1">
        <v>0</v>
      </c>
      <c r="F1056" s="1">
        <v>0</v>
      </c>
      <c r="G1056" s="2">
        <f t="shared" si="22"/>
        <v>271.01688000000001</v>
      </c>
      <c r="H1056" s="2">
        <f t="shared" si="19"/>
        <v>0.44000000000005457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840</v>
      </c>
      <c r="E1062" s="1">
        <v>0</v>
      </c>
      <c r="F1062" s="1">
        <v>0</v>
      </c>
      <c r="G1062" s="2">
        <f t="shared" si="22"/>
        <v>132.72</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2032.56</v>
      </c>
      <c r="D1064" s="1">
        <f>BILANCA!E86</f>
        <v>0</v>
      </c>
      <c r="E1064" s="1">
        <v>0</v>
      </c>
      <c r="F1064" s="1">
        <v>0</v>
      </c>
      <c r="G1064" s="2">
        <f t="shared" si="22"/>
        <v>164.63736</v>
      </c>
      <c r="H1064" s="2">
        <f t="shared" si="19"/>
        <v>0.44000000000005457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9616.6200000000008</v>
      </c>
      <c r="D1124" s="1">
        <f>BILANCA!E146</f>
        <v>5208.3</v>
      </c>
      <c r="E1124" s="1">
        <v>0</v>
      </c>
      <c r="F1124" s="1">
        <v>0</v>
      </c>
      <c r="G1124" s="2">
        <f t="shared" si="22"/>
        <v>2824.6840199999997</v>
      </c>
      <c r="H1124" s="2">
        <f t="shared" si="23"/>
        <v>0.67999999999938154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9616.6200000000008</v>
      </c>
      <c r="D1139" s="1">
        <f>BILANCA!E161</f>
        <v>5208.3</v>
      </c>
      <c r="E1139" s="1">
        <v>0</v>
      </c>
      <c r="F1139" s="1">
        <v>0</v>
      </c>
      <c r="G1139" s="2">
        <f t="shared" si="22"/>
        <v>3125.1823200000003</v>
      </c>
      <c r="H1139" s="2">
        <f t="shared" si="23"/>
        <v>0.67999999999938154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89694.24</v>
      </c>
      <c r="D1148" s="1">
        <f>BILANCA!E170</f>
        <v>113506.4</v>
      </c>
      <c r="E1148" s="1">
        <v>0</v>
      </c>
      <c r="F1148" s="1">
        <v>0</v>
      </c>
      <c r="G1148" s="2">
        <f t="shared" si="22"/>
        <v>52256.661600000007</v>
      </c>
      <c r="H1148" s="2">
        <f t="shared" si="23"/>
        <v>0.63999999999941792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89694.24</v>
      </c>
      <c r="D1151" s="1">
        <f>BILANCA!E173</f>
        <v>113506.4</v>
      </c>
      <c r="E1151" s="1">
        <v>0</v>
      </c>
      <c r="F1151" s="1">
        <v>0</v>
      </c>
      <c r="G1151" s="2">
        <f t="shared" si="22"/>
        <v>53206.782720000003</v>
      </c>
      <c r="H1151" s="2">
        <f t="shared" si="23"/>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237526.77999999997</v>
      </c>
      <c r="D1152" s="1">
        <f>BILANCA!E175</f>
        <v>295036.7</v>
      </c>
      <c r="E1152" s="1">
        <v>0</v>
      </c>
      <c r="F1152" s="1">
        <v>0</v>
      </c>
      <c r="G1152" s="2">
        <f t="shared" si="22"/>
        <v>139864.43041999999</v>
      </c>
      <c r="H1152" s="2">
        <f t="shared" si="23"/>
        <v>0.52000000001862645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91726.81</v>
      </c>
      <c r="D1153" s="1">
        <f>BILANCA!E176</f>
        <v>117079.97</v>
      </c>
      <c r="E1153" s="1">
        <v>0</v>
      </c>
      <c r="F1153" s="1">
        <v>0</v>
      </c>
      <c r="G1153" s="2">
        <f t="shared" si="22"/>
        <v>55400.747499999998</v>
      </c>
      <c r="H1153" s="2">
        <f t="shared" si="23"/>
        <v>0.22000000000116415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91726.81</v>
      </c>
      <c r="D1154" s="1">
        <f>BILANCA!E177</f>
        <v>117079.97</v>
      </c>
      <c r="E1154" s="1">
        <v>0</v>
      </c>
      <c r="F1154" s="1">
        <v>0</v>
      </c>
      <c r="G1154" s="2">
        <f t="shared" si="22"/>
        <v>55726.634250000003</v>
      </c>
      <c r="H1154" s="2">
        <f t="shared" si="23"/>
        <v>0.22000000000116415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89694.25</v>
      </c>
      <c r="D1155" s="1">
        <f>BILANCA!E178</f>
        <v>113506.4</v>
      </c>
      <c r="E1155" s="1">
        <v>0</v>
      </c>
      <c r="F1155" s="1">
        <v>0</v>
      </c>
      <c r="G1155" s="2">
        <f t="shared" si="22"/>
        <v>54473.612599999993</v>
      </c>
      <c r="H1155" s="2">
        <f t="shared" si="23"/>
        <v>0.64999999999417923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2733.57</v>
      </c>
      <c r="E1156" s="1">
        <v>0</v>
      </c>
      <c r="F1156" s="1">
        <v>0</v>
      </c>
      <c r="G1156" s="2">
        <f t="shared" si="22"/>
        <v>945.81521999999995</v>
      </c>
      <c r="H1156" s="2">
        <f t="shared" si="23"/>
        <v>0.42999999999983629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2032.56</v>
      </c>
      <c r="D1165" s="1">
        <f>BILANCA!E188</f>
        <v>840</v>
      </c>
      <c r="E1165" s="1">
        <v>0</v>
      </c>
      <c r="F1165" s="1">
        <v>0</v>
      </c>
      <c r="G1165" s="2">
        <f t="shared" si="22"/>
        <v>675.6859199999999</v>
      </c>
      <c r="H1165" s="2">
        <f t="shared" si="23"/>
        <v>0.44000000000005457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145799.96999999997</v>
      </c>
      <c r="D1214" s="1">
        <f>BILANCA!E237</f>
        <v>177956.73</v>
      </c>
      <c r="E1214" s="1">
        <v>0</v>
      </c>
      <c r="F1214" s="1">
        <v>0</v>
      </c>
      <c r="G1214" s="2">
        <f t="shared" si="22"/>
        <v>115895.80233000001</v>
      </c>
      <c r="H1214" s="2">
        <f t="shared" si="23"/>
        <v>0.3000000000174623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136183.35999999999</v>
      </c>
      <c r="D1215" s="1">
        <f>BILANCA!E238</f>
        <v>175482.01</v>
      </c>
      <c r="E1215" s="1">
        <v>0</v>
      </c>
      <c r="F1215" s="1">
        <v>0</v>
      </c>
      <c r="G1215" s="2">
        <f t="shared" si="22"/>
        <v>113018.19216000001</v>
      </c>
      <c r="H1215" s="2">
        <f t="shared" si="23"/>
        <v>0.36999999999534339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136183.35999999999</v>
      </c>
      <c r="D1216" s="1">
        <f>BILANCA!E239</f>
        <v>175482.01</v>
      </c>
      <c r="E1216" s="1">
        <v>0</v>
      </c>
      <c r="F1216" s="1">
        <v>0</v>
      </c>
      <c r="G1216" s="2">
        <f t="shared" si="22"/>
        <v>113505.33954000002</v>
      </c>
      <c r="H1216" s="2">
        <f t="shared" si="23"/>
        <v>0.36999999999534339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136183.35999999999</v>
      </c>
      <c r="D1217" s="1">
        <f>BILANCA!E240</f>
        <v>175482.01</v>
      </c>
      <c r="E1217" s="1">
        <v>0</v>
      </c>
      <c r="F1217" s="1">
        <v>0</v>
      </c>
      <c r="G1217" s="2">
        <f t="shared" si="22"/>
        <v>113992.48692000001</v>
      </c>
      <c r="H1217" s="2">
        <f t="shared" si="23"/>
        <v>0.36999999999534339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9616.6099999999988</v>
      </c>
      <c r="D1222" s="1">
        <f>BILANCA!E245</f>
        <v>2474.7199999999939</v>
      </c>
      <c r="E1222" s="1">
        <v>0</v>
      </c>
      <c r="F1222" s="1">
        <v>0</v>
      </c>
      <c r="G1222" s="2">
        <f t="shared" si="22"/>
        <v>3481.2859499999968</v>
      </c>
      <c r="H1222" s="2">
        <f t="shared" si="23"/>
        <v>0.67000000000734872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13448.96</v>
      </c>
      <c r="D1223" s="1">
        <f>BILANCA!E246</f>
        <v>40594.879999999997</v>
      </c>
      <c r="E1223" s="1">
        <v>0</v>
      </c>
      <c r="F1223" s="1">
        <v>0</v>
      </c>
      <c r="G1223" s="2">
        <f t="shared" si="22"/>
        <v>22713.292799999999</v>
      </c>
      <c r="H1223" s="2">
        <f t="shared" si="23"/>
        <v>0.16000000000349246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27145.919999999998</v>
      </c>
      <c r="E1224" s="1">
        <v>0</v>
      </c>
      <c r="F1224" s="1">
        <v>0</v>
      </c>
      <c r="G1224" s="2">
        <f t="shared" si="22"/>
        <v>13084.333439999999</v>
      </c>
      <c r="H1224" s="2">
        <f t="shared" si="23"/>
        <v>8.000000000174623E-2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13448.96</v>
      </c>
      <c r="D1226" s="1">
        <f>BILANCA!E249</f>
        <v>13448.96</v>
      </c>
      <c r="E1226" s="1">
        <v>0</v>
      </c>
      <c r="F1226" s="1">
        <v>0</v>
      </c>
      <c r="G1226" s="2">
        <f t="shared" si="22"/>
        <v>9804.291839999998</v>
      </c>
      <c r="H1226" s="2">
        <f t="shared" si="23"/>
        <v>8.000000000174623E-2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3832.35</v>
      </c>
      <c r="D1227" s="1">
        <f>BILANCA!E250</f>
        <v>38120.160000000003</v>
      </c>
      <c r="E1227" s="1">
        <v>0</v>
      </c>
      <c r="F1227" s="1">
        <v>0</v>
      </c>
      <c r="G1227" s="2">
        <f t="shared" si="22"/>
        <v>19537.731480000002</v>
      </c>
      <c r="H1227" s="2">
        <f t="shared" si="23"/>
        <v>0.51000000000340151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3832.35</v>
      </c>
      <c r="D1228" s="1">
        <f>BILANCA!E251</f>
        <v>0</v>
      </c>
      <c r="E1228" s="1">
        <v>0</v>
      </c>
      <c r="F1228" s="1">
        <v>0</v>
      </c>
      <c r="G1228" s="2">
        <f t="shared" si="22"/>
        <v>938.92574999999999</v>
      </c>
      <c r="H1228" s="2">
        <f t="shared" si="23"/>
        <v>0.34999999999990905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38120.160000000003</v>
      </c>
      <c r="E1229" s="1">
        <v>0</v>
      </c>
      <c r="F1229" s="1">
        <v>0</v>
      </c>
      <c r="G1229" s="2">
        <f t="shared" si="22"/>
        <v>18755.118720000002</v>
      </c>
      <c r="H1229" s="2">
        <f t="shared" si="23"/>
        <v>0.16000000000349246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15788.29</v>
      </c>
      <c r="D1236" s="1">
        <f>BILANCA!E259</f>
        <v>15788.29</v>
      </c>
      <c r="E1236" s="1">
        <v>0</v>
      </c>
      <c r="F1236" s="1">
        <v>0</v>
      </c>
      <c r="G1236" s="2">
        <f t="shared" si="22"/>
        <v>11983.312110000001</v>
      </c>
      <c r="H1236" s="2">
        <f t="shared" si="23"/>
        <v>0.58000000000174623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15788.29</v>
      </c>
      <c r="D1237" s="1">
        <f>BILANCA!E260</f>
        <v>15788.29</v>
      </c>
      <c r="E1237" s="1">
        <v>0</v>
      </c>
      <c r="F1237" s="1">
        <v>0</v>
      </c>
      <c r="G1237" s="2">
        <f t="shared" si="22"/>
        <v>12030.67698</v>
      </c>
      <c r="H1237" s="2">
        <f t="shared" si="23"/>
        <v>0.58000000000174623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9616.6200000000008</v>
      </c>
      <c r="D1241" s="1">
        <f>BILANCA!E265</f>
        <v>5208.3</v>
      </c>
      <c r="E1241" s="1">
        <v>0</v>
      </c>
      <c r="F1241" s="1">
        <v>0</v>
      </c>
      <c r="G1241" s="2">
        <f t="shared" si="22"/>
        <v>5168.5707600000005</v>
      </c>
      <c r="H1241" s="2">
        <f t="shared" si="23"/>
        <v>0.67999999999938154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2032.56</v>
      </c>
      <c r="D1244" s="1">
        <f>BILANCA!E268</f>
        <v>0</v>
      </c>
      <c r="E1244" s="1">
        <v>0</v>
      </c>
      <c r="F1244" s="1">
        <v>0</v>
      </c>
      <c r="G1244" s="2">
        <f t="shared" si="24"/>
        <v>530.49815999999998</v>
      </c>
      <c r="H1244" s="2">
        <f t="shared" si="23"/>
        <v>0.44000000000005457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9616.6200000000008</v>
      </c>
      <c r="D1262" s="1">
        <f>BILANCA!E286</f>
        <v>5208.3</v>
      </c>
      <c r="E1262" s="1">
        <v>0</v>
      </c>
      <c r="F1262" s="1">
        <v>0</v>
      </c>
      <c r="G1262" s="2">
        <f t="shared" si="24"/>
        <v>5589.2683800000013</v>
      </c>
      <c r="H1262" s="2">
        <f t="shared" si="23"/>
        <v>0.67999999999938154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91726.81</v>
      </c>
      <c r="D1264" s="1">
        <f>BILANCA!E288</f>
        <v>117079.97</v>
      </c>
      <c r="E1264" s="1">
        <v>0</v>
      </c>
      <c r="F1264" s="1">
        <v>0</v>
      </c>
      <c r="G1264" s="2">
        <f t="shared" si="24"/>
        <v>91574.176750000013</v>
      </c>
      <c r="H1264" s="2">
        <f t="shared" si="23"/>
        <v>0.22000000000116415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840</v>
      </c>
      <c r="E1278" s="1">
        <v>0</v>
      </c>
      <c r="F1278" s="1">
        <v>0</v>
      </c>
      <c r="G1278" s="2">
        <f t="shared" si="24"/>
        <v>495.59999999999997</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1172427.8799999999</v>
      </c>
      <c r="D1408" s="1">
        <f>'RAS-funkcijski'!E114</f>
        <v>1468796.66</v>
      </c>
      <c r="E1408" s="1">
        <v>0</v>
      </c>
      <c r="F1408" s="1">
        <v>0</v>
      </c>
      <c r="G1408" s="2">
        <f t="shared" si="24"/>
        <v>452102.33199999994</v>
      </c>
      <c r="H1408" s="2">
        <f t="shared" si="27"/>
        <v>0.46000000019557774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1172427.8799999999</v>
      </c>
      <c r="D1409" s="1">
        <f>'RAS-funkcijski'!E115</f>
        <v>1468796.66</v>
      </c>
      <c r="E1409" s="1">
        <v>0</v>
      </c>
      <c r="F1409" s="1">
        <v>0</v>
      </c>
      <c r="G1409" s="2">
        <f t="shared" si="24"/>
        <v>456212.35320000001</v>
      </c>
      <c r="H1409" s="2">
        <f t="shared" si="27"/>
        <v>0.46000000019557774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1172427.8799999999</v>
      </c>
      <c r="D1411" s="1">
        <f>'RAS-funkcijski'!E117</f>
        <v>1468796.66</v>
      </c>
      <c r="E1411" s="1">
        <v>0</v>
      </c>
      <c r="F1411" s="1">
        <v>0</v>
      </c>
      <c r="G1411" s="2">
        <f t="shared" si="24"/>
        <v>464432.39559999993</v>
      </c>
      <c r="H1411" s="2">
        <f t="shared" si="27"/>
        <v>0.46000000019557774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1172427.8799999999</v>
      </c>
      <c r="D1435" s="13">
        <f>'RAS-funkcijski'!E141</f>
        <v>1468796.66</v>
      </c>
      <c r="E1435" s="13">
        <v>0</v>
      </c>
      <c r="F1435" s="13">
        <v>0</v>
      </c>
      <c r="G1435" s="14">
        <f t="shared" si="24"/>
        <v>563072.9044</v>
      </c>
      <c r="H1435" s="14">
        <f t="shared" si="27"/>
        <v>0.46000000019557774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57165.51</v>
      </c>
      <c r="D1436" s="6">
        <f>'P-VRIO'!E5</f>
        <v>0</v>
      </c>
      <c r="E1436" s="6">
        <v>0</v>
      </c>
      <c r="F1436" s="6">
        <v>0</v>
      </c>
      <c r="G1436" s="7">
        <f t="shared" si="24"/>
        <v>57.165510000000005</v>
      </c>
      <c r="H1436" s="7">
        <f t="shared" si="27"/>
        <v>0.48999999999796273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57165.51</v>
      </c>
      <c r="D1453" s="1">
        <f>'P-VRIO'!E22</f>
        <v>0</v>
      </c>
      <c r="E1453" s="1">
        <v>0</v>
      </c>
      <c r="F1453" s="1">
        <v>0</v>
      </c>
      <c r="G1453" s="2">
        <f t="shared" si="24"/>
        <v>1028.97918</v>
      </c>
      <c r="H1453" s="2">
        <f t="shared" si="27"/>
        <v>0.48999999999796273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57165.51</v>
      </c>
      <c r="D1454" s="1">
        <f>'P-VRIO'!E23</f>
        <v>0</v>
      </c>
      <c r="E1454" s="1">
        <v>0</v>
      </c>
      <c r="F1454" s="1">
        <v>0</v>
      </c>
      <c r="G1454" s="2">
        <f t="shared" si="24"/>
        <v>1086.1446900000001</v>
      </c>
      <c r="H1454" s="2">
        <f t="shared" si="27"/>
        <v>0.48999999999796273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57165.51</v>
      </c>
      <c r="D1456" s="1">
        <f>'P-VRIO'!E25</f>
        <v>0</v>
      </c>
      <c r="E1456" s="1">
        <v>0</v>
      </c>
      <c r="F1456" s="1">
        <v>0</v>
      </c>
      <c r="G1456" s="2">
        <f t="shared" si="24"/>
        <v>1200.4757100000002</v>
      </c>
      <c r="H1456" s="2">
        <f t="shared" si="27"/>
        <v>0.48999999999796273</v>
      </c>
      <c r="I1456" s="10">
        <f t="shared" si="30"/>
        <v>588.23309789755444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91726.8</v>
      </c>
      <c r="D1480" s="6"/>
      <c r="E1480" s="6">
        <v>0</v>
      </c>
      <c r="F1480" s="6">
        <v>0</v>
      </c>
      <c r="G1480" s="7">
        <f t="shared" ref="G1480:G1580" si="34">B1480/1000*C1480</f>
        <v>91.726800000000011</v>
      </c>
      <c r="H1480" s="7">
        <f t="shared" ref="H1480:H1580" si="35">ABS(C1480-ROUND(C1480,0))</f>
        <v>0.19999999999708962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1498949.3</v>
      </c>
      <c r="D1481" s="1">
        <v>0</v>
      </c>
      <c r="E1481" s="1">
        <v>0</v>
      </c>
      <c r="F1481" s="1">
        <v>0</v>
      </c>
      <c r="G1481" s="2">
        <f t="shared" si="34"/>
        <v>2997.8986</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1482296.8800000001</v>
      </c>
      <c r="D1483" s="1">
        <v>0</v>
      </c>
      <c r="E1483" s="1">
        <v>0</v>
      </c>
      <c r="F1483" s="1">
        <v>0</v>
      </c>
      <c r="G1483" s="2">
        <f t="shared" si="34"/>
        <v>5929.1875200000004</v>
      </c>
      <c r="H1483" s="2">
        <f t="shared" si="35"/>
        <v>0.11999999987892807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1281647.47</v>
      </c>
      <c r="D1484" s="1">
        <v>0</v>
      </c>
      <c r="E1484" s="1">
        <v>0</v>
      </c>
      <c r="F1484" s="1">
        <v>0</v>
      </c>
      <c r="G1484" s="2">
        <f t="shared" si="34"/>
        <v>6408.2373500000003</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190840.35</v>
      </c>
      <c r="D1485" s="1">
        <v>0</v>
      </c>
      <c r="E1485" s="1">
        <v>0</v>
      </c>
      <c r="F1485" s="1">
        <v>0</v>
      </c>
      <c r="G1485" s="2">
        <f t="shared" si="34"/>
        <v>1145.0421000000001</v>
      </c>
      <c r="H1485" s="2">
        <f t="shared" si="35"/>
        <v>0.35000000000582077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4698.32</v>
      </c>
      <c r="D1489" s="1">
        <v>0</v>
      </c>
      <c r="E1489" s="1">
        <v>0</v>
      </c>
      <c r="F1489" s="1">
        <v>0</v>
      </c>
      <c r="G1489" s="2">
        <f t="shared" si="34"/>
        <v>46.983199999999997</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5110.74</v>
      </c>
      <c r="D1491" s="1">
        <v>0</v>
      </c>
      <c r="E1491" s="1">
        <v>0</v>
      </c>
      <c r="F1491" s="1">
        <v>0</v>
      </c>
      <c r="G1491" s="2">
        <f t="shared" si="34"/>
        <v>61.328879999999998</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16652.419999999998</v>
      </c>
      <c r="D1492" s="1">
        <v>0</v>
      </c>
      <c r="E1492" s="1">
        <v>0</v>
      </c>
      <c r="F1492" s="1">
        <v>0</v>
      </c>
      <c r="G1492" s="2">
        <f t="shared" si="34"/>
        <v>216.48145999999997</v>
      </c>
      <c r="H1492" s="2">
        <f t="shared" si="35"/>
        <v>0.41999999999825377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1473596.1300000001</v>
      </c>
      <c r="D1499" s="1">
        <v>0</v>
      </c>
      <c r="E1499" s="1">
        <v>0</v>
      </c>
      <c r="F1499" s="1">
        <v>0</v>
      </c>
      <c r="G1499" s="2">
        <f t="shared" si="34"/>
        <v>29471.922600000002</v>
      </c>
      <c r="H1499" s="2">
        <f t="shared" si="35"/>
        <v>0.13000000012107193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1456943.7100000002</v>
      </c>
      <c r="D1501" s="1">
        <v>0</v>
      </c>
      <c r="E1501" s="1">
        <v>0</v>
      </c>
      <c r="F1501" s="1">
        <v>0</v>
      </c>
      <c r="G1501" s="2">
        <f t="shared" si="34"/>
        <v>32052.761620000001</v>
      </c>
      <c r="H1501" s="2">
        <f t="shared" si="35"/>
        <v>0.28999999980442226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1257835.31</v>
      </c>
      <c r="D1502" s="1">
        <v>0</v>
      </c>
      <c r="E1502" s="1">
        <v>0</v>
      </c>
      <c r="F1502" s="1">
        <v>0</v>
      </c>
      <c r="G1502" s="2">
        <f t="shared" si="34"/>
        <v>28930.21213</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188106.78</v>
      </c>
      <c r="D1503" s="1">
        <v>0</v>
      </c>
      <c r="E1503" s="1">
        <v>0</v>
      </c>
      <c r="F1503" s="1">
        <v>0</v>
      </c>
      <c r="G1503" s="2">
        <f t="shared" si="34"/>
        <v>4514.5627199999999</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4698.32</v>
      </c>
      <c r="D1507" s="1">
        <v>0</v>
      </c>
      <c r="E1507" s="1">
        <v>0</v>
      </c>
      <c r="F1507" s="1">
        <v>0</v>
      </c>
      <c r="G1507" s="2">
        <f t="shared" si="34"/>
        <v>131.55295999999998</v>
      </c>
      <c r="H1507" s="2">
        <f t="shared" si="35"/>
        <v>0.31999999999970896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6303.3</v>
      </c>
      <c r="D1509" s="1">
        <v>0</v>
      </c>
      <c r="E1509" s="1">
        <v>0</v>
      </c>
      <c r="F1509" s="1">
        <v>0</v>
      </c>
      <c r="G1509" s="2">
        <f t="shared" si="34"/>
        <v>189.09899999999999</v>
      </c>
      <c r="H1509" s="2">
        <f t="shared" si="35"/>
        <v>0.3000000000001819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16652.419999999998</v>
      </c>
      <c r="D1510" s="1">
        <v>0</v>
      </c>
      <c r="E1510" s="1">
        <v>0</v>
      </c>
      <c r="F1510" s="1">
        <v>0</v>
      </c>
      <c r="G1510" s="2">
        <f t="shared" si="34"/>
        <v>516.22501999999997</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117079.96999999997</v>
      </c>
      <c r="D1517" s="1">
        <v>0</v>
      </c>
      <c r="E1517" s="1">
        <v>0</v>
      </c>
      <c r="F1517" s="1">
        <v>0</v>
      </c>
      <c r="G1517" s="2">
        <f t="shared" si="34"/>
        <v>4449.0388599999987</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117079.97</v>
      </c>
      <c r="D1576" s="1">
        <v>0</v>
      </c>
      <c r="E1576" s="1">
        <v>0</v>
      </c>
      <c r="F1576" s="1">
        <v>0</v>
      </c>
      <c r="G1576" s="2">
        <f t="shared" si="34"/>
        <v>11356.757090000001</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117079.97</v>
      </c>
      <c r="D1578" s="1">
        <v>0</v>
      </c>
      <c r="E1578" s="1">
        <v>0</v>
      </c>
      <c r="F1578" s="1">
        <v>0</v>
      </c>
      <c r="G1578" s="2">
        <f t="shared" si="34"/>
        <v>11590.917030000001</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9659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1168595.5300000003</v>
      </c>
      <c r="I16" s="170">
        <f>'PR-RAS'!E6</f>
        <v>1461654.77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1150960.1399999999</v>
      </c>
      <c r="I17" s="170">
        <f>'PR-RAS'!E151</f>
        <v>1452144.24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9616.6100000003717</v>
      </c>
      <c r="I18" s="170">
        <f>'PR-RAS'!E645</f>
        <v>2474.7200000000994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136183.36000000002</v>
      </c>
      <c r="I20" s="173">
        <f>BILANCA!E7</f>
        <v>175482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101343.42000000001</v>
      </c>
      <c r="I21" s="175">
        <f>BILANCA!E68</f>
        <v>119554.7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91726.81</v>
      </c>
      <c r="I22" s="175">
        <f>BILANCA!E176</f>
        <v>117079.97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145799.96999999997</v>
      </c>
      <c r="I23" s="177">
        <f>BILANCA!E237</f>
        <v>177956.73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1172427.8799999999</v>
      </c>
      <c r="I27" s="175">
        <f>'RAS-funkcijski'!E114</f>
        <v>1468796.66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1172427.8799999999</v>
      </c>
      <c r="I28" s="179">
        <f>'RAS-funkcijski'!E141</f>
        <v>1468796.66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57165.51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57165.51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91726.8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117079.96999999997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117079.97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31" zoomScaleNormal="100" workbookViewId="0">
      <selection activeCell="E286" sqref="E2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1168595.5300000003</v>
      </c>
      <c r="E6" s="51">
        <f>E7+E44+E50+E82+E106+E124+E133+E139</f>
        <v>1461654.77</v>
      </c>
      <c r="F6" s="52">
        <f t="shared" ref="F6:F131" si="0">IF(D6&lt;&gt;0,IF(E6/D6&gt;=100,"&gt;&gt;100",E6/D6*100),"-")</f>
        <v>125.07790184684342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1099418.4600000002</v>
      </c>
      <c r="E50" s="51">
        <f>E51+E54+E59+E62+E65+E68+E71+E74+E77</f>
        <v>1395293.54</v>
      </c>
      <c r="F50" s="52">
        <f t="shared" si="0"/>
        <v>126.91196216588902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1073688.9400000002</v>
      </c>
      <c r="E68" s="51">
        <f t="shared" si="15"/>
        <v>1371432.96</v>
      </c>
      <c r="F68" s="52">
        <f t="shared" si="0"/>
        <v>127.73093853420896</v>
      </c>
    </row>
    <row r="69" spans="1:6" ht="12.75" customHeight="1" x14ac:dyDescent="0.2">
      <c r="A69" s="53" t="s">
        <v>184</v>
      </c>
      <c r="B69" s="85" t="s">
        <v>185</v>
      </c>
      <c r="C69" s="50" t="s">
        <v>184</v>
      </c>
      <c r="D69" s="242">
        <v>1057040.8600000001</v>
      </c>
      <c r="E69" s="242">
        <v>1358323.88</v>
      </c>
      <c r="F69" s="52">
        <f t="shared" si="0"/>
        <v>128.50249516371579</v>
      </c>
    </row>
    <row r="70" spans="1:6" ht="24" x14ac:dyDescent="0.2">
      <c r="A70" s="53" t="s">
        <v>186</v>
      </c>
      <c r="B70" s="85" t="s">
        <v>187</v>
      </c>
      <c r="C70" s="50" t="s">
        <v>186</v>
      </c>
      <c r="D70" s="242">
        <v>16648.080000000002</v>
      </c>
      <c r="E70" s="242">
        <v>13109.08</v>
      </c>
      <c r="F70" s="52">
        <f t="shared" si="0"/>
        <v>78.74229340560592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22867.24</v>
      </c>
      <c r="E74" s="51">
        <f t="shared" si="17"/>
        <v>23860.58</v>
      </c>
      <c r="F74" s="52">
        <f t="shared" si="0"/>
        <v>104.34394356293109</v>
      </c>
    </row>
    <row r="75" spans="1:6" ht="12.75" customHeight="1" x14ac:dyDescent="0.2">
      <c r="A75" s="53" t="s">
        <v>196</v>
      </c>
      <c r="B75" s="85" t="s">
        <v>197</v>
      </c>
      <c r="C75" s="50" t="s">
        <v>196</v>
      </c>
      <c r="D75" s="242">
        <v>22867.24</v>
      </c>
      <c r="E75" s="242">
        <v>23860.58</v>
      </c>
      <c r="F75" s="52">
        <f t="shared" si="0"/>
        <v>104.34394356293109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2862.28</v>
      </c>
      <c r="E77" s="51">
        <f t="shared" si="18"/>
        <v>0</v>
      </c>
      <c r="F77" s="52">
        <f t="shared" si="0"/>
        <v>0</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2862.28</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12042.26</v>
      </c>
      <c r="E106" s="51">
        <f t="shared" si="23"/>
        <v>460</v>
      </c>
      <c r="F106" s="52">
        <f t="shared" si="0"/>
        <v>3.8198809857950251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12042.26</v>
      </c>
      <c r="E112" s="51">
        <f t="shared" si="25"/>
        <v>460</v>
      </c>
      <c r="F112" s="52">
        <f t="shared" si="0"/>
        <v>3.8198809857950251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12042.26</v>
      </c>
      <c r="E117" s="242">
        <v>460</v>
      </c>
      <c r="F117" s="52">
        <f t="shared" si="0"/>
        <v>3.8198809857950251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57134.81</v>
      </c>
      <c r="E133" s="51">
        <f t="shared" si="30"/>
        <v>65901.23</v>
      </c>
      <c r="F133" s="52">
        <f t="shared" ref="F133:F223" si="31">IF(D133&lt;&gt;0,IF(E133/D133&gt;=100,"&gt;&gt;100",E133/D133*100),"-")</f>
        <v>115.3433957337042</v>
      </c>
    </row>
    <row r="134" spans="1:6" ht="24" x14ac:dyDescent="0.2">
      <c r="A134" s="53">
        <v>671</v>
      </c>
      <c r="B134" s="232" t="s">
        <v>314</v>
      </c>
      <c r="C134" s="50" t="s">
        <v>315</v>
      </c>
      <c r="D134" s="51">
        <f t="shared" ref="D134:E134" si="32">SUM(D135:D137)</f>
        <v>57134.81</v>
      </c>
      <c r="E134" s="51">
        <f t="shared" si="32"/>
        <v>65901.23</v>
      </c>
      <c r="F134" s="52">
        <f t="shared" si="31"/>
        <v>115.3433957337042</v>
      </c>
    </row>
    <row r="135" spans="1:6" ht="12.75" customHeight="1" x14ac:dyDescent="0.2">
      <c r="A135" s="53">
        <v>6711</v>
      </c>
      <c r="B135" s="85" t="s">
        <v>316</v>
      </c>
      <c r="C135" s="50" t="s">
        <v>317</v>
      </c>
      <c r="D135" s="242">
        <v>57134.81</v>
      </c>
      <c r="E135" s="242">
        <v>65901.23</v>
      </c>
      <c r="F135" s="52">
        <f t="shared" si="31"/>
        <v>115.3433957337042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1150960.1399999999</v>
      </c>
      <c r="E151" s="51">
        <f t="shared" si="35"/>
        <v>1452144.24</v>
      </c>
      <c r="F151" s="52">
        <f t="shared" si="31"/>
        <v>126.16807390045672</v>
      </c>
    </row>
    <row r="152" spans="1:6" ht="12.75" customHeight="1" x14ac:dyDescent="0.2">
      <c r="A152" s="53">
        <v>31</v>
      </c>
      <c r="B152" s="85" t="s">
        <v>349</v>
      </c>
      <c r="C152" s="50" t="s">
        <v>35</v>
      </c>
      <c r="D152" s="51">
        <f t="shared" ref="D152:E152" si="36">D153+D158+D159</f>
        <v>963973.84</v>
      </c>
      <c r="E152" s="51">
        <f t="shared" si="36"/>
        <v>1256995.31</v>
      </c>
      <c r="F152" s="52">
        <f t="shared" si="31"/>
        <v>130.39724293762993</v>
      </c>
    </row>
    <row r="153" spans="1:6" ht="12.75" customHeight="1" x14ac:dyDescent="0.2">
      <c r="A153" s="53">
        <v>311</v>
      </c>
      <c r="B153" s="85" t="s">
        <v>350</v>
      </c>
      <c r="C153" s="50" t="s">
        <v>351</v>
      </c>
      <c r="D153" s="51">
        <f t="shared" ref="D153:E153" si="37">SUM(D154:D157)</f>
        <v>798116.89</v>
      </c>
      <c r="E153" s="51">
        <f t="shared" si="37"/>
        <v>1044232.79</v>
      </c>
      <c r="F153" s="52">
        <f t="shared" si="31"/>
        <v>130.83707450421201</v>
      </c>
    </row>
    <row r="154" spans="1:6" ht="12.75" customHeight="1" x14ac:dyDescent="0.2">
      <c r="A154" s="53">
        <v>3111</v>
      </c>
      <c r="B154" s="85" t="s">
        <v>352</v>
      </c>
      <c r="C154" s="50" t="s">
        <v>353</v>
      </c>
      <c r="D154" s="242">
        <v>798116.89</v>
      </c>
      <c r="E154" s="242">
        <v>1044232.79</v>
      </c>
      <c r="F154" s="52">
        <f t="shared" si="31"/>
        <v>130.83707450421201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34491.71</v>
      </c>
      <c r="E158" s="242">
        <v>40879.93</v>
      </c>
      <c r="F158" s="52">
        <f t="shared" si="31"/>
        <v>118.52103012578965</v>
      </c>
    </row>
    <row r="159" spans="1:6" ht="12.75" customHeight="1" x14ac:dyDescent="0.2">
      <c r="A159" s="53">
        <v>313</v>
      </c>
      <c r="B159" s="85" t="s">
        <v>362</v>
      </c>
      <c r="C159" s="50" t="s">
        <v>363</v>
      </c>
      <c r="D159" s="51">
        <f t="shared" ref="D159:E159" si="38">SUM(D160:D162)</f>
        <v>131365.24</v>
      </c>
      <c r="E159" s="51">
        <f t="shared" si="38"/>
        <v>171882.59</v>
      </c>
      <c r="F159" s="52">
        <f t="shared" si="31"/>
        <v>130.84328091662604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131365.24</v>
      </c>
      <c r="E161" s="242">
        <v>171882.59</v>
      </c>
      <c r="F161" s="52">
        <f t="shared" si="31"/>
        <v>130.84328091662604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186524.62000000002</v>
      </c>
      <c r="E163" s="51">
        <f t="shared" si="39"/>
        <v>189978.45</v>
      </c>
      <c r="F163" s="52">
        <f t="shared" si="31"/>
        <v>101.8516751300713</v>
      </c>
    </row>
    <row r="164" spans="1:6" ht="12.75" customHeight="1" x14ac:dyDescent="0.2">
      <c r="A164" s="53">
        <v>321</v>
      </c>
      <c r="B164" s="85" t="s">
        <v>371</v>
      </c>
      <c r="C164" s="50" t="s">
        <v>372</v>
      </c>
      <c r="D164" s="51">
        <f t="shared" ref="D164:E164" si="40">SUM(D165:D168)</f>
        <v>63188.19</v>
      </c>
      <c r="E164" s="51">
        <f t="shared" si="40"/>
        <v>61885.159999999996</v>
      </c>
      <c r="F164" s="52">
        <f t="shared" si="31"/>
        <v>97.937858324474874</v>
      </c>
    </row>
    <row r="165" spans="1:6" ht="12.75" customHeight="1" x14ac:dyDescent="0.2">
      <c r="A165" s="53">
        <v>3211</v>
      </c>
      <c r="B165" s="85" t="s">
        <v>373</v>
      </c>
      <c r="C165" s="50" t="s">
        <v>374</v>
      </c>
      <c r="D165" s="242">
        <v>2468.33</v>
      </c>
      <c r="E165" s="242">
        <v>1641</v>
      </c>
      <c r="F165" s="52">
        <f t="shared" si="31"/>
        <v>66.482196464816283</v>
      </c>
    </row>
    <row r="166" spans="1:6" ht="12.75" customHeight="1" x14ac:dyDescent="0.2">
      <c r="A166" s="53">
        <v>3212</v>
      </c>
      <c r="B166" s="85" t="s">
        <v>375</v>
      </c>
      <c r="C166" s="50" t="s">
        <v>376</v>
      </c>
      <c r="D166" s="242">
        <v>60444.56</v>
      </c>
      <c r="E166" s="242">
        <v>60081.07</v>
      </c>
      <c r="F166" s="52">
        <f t="shared" si="31"/>
        <v>99.398639017307772</v>
      </c>
    </row>
    <row r="167" spans="1:6" ht="12.75" customHeight="1" x14ac:dyDescent="0.2">
      <c r="A167" s="53">
        <v>3213</v>
      </c>
      <c r="B167" s="85" t="s">
        <v>377</v>
      </c>
      <c r="C167" s="50" t="s">
        <v>378</v>
      </c>
      <c r="D167" s="242">
        <v>275.3</v>
      </c>
      <c r="E167" s="242">
        <v>163.09</v>
      </c>
      <c r="F167" s="52">
        <f t="shared" si="31"/>
        <v>59.240828187431894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96639.819999999992</v>
      </c>
      <c r="E169" s="51">
        <f t="shared" si="41"/>
        <v>101878.55</v>
      </c>
      <c r="F169" s="52">
        <f t="shared" si="31"/>
        <v>105.42088137167475</v>
      </c>
    </row>
    <row r="170" spans="1:6" ht="12.75" customHeight="1" x14ac:dyDescent="0.2">
      <c r="A170" s="53">
        <v>3221</v>
      </c>
      <c r="B170" s="85" t="s">
        <v>383</v>
      </c>
      <c r="C170" s="50" t="s">
        <v>384</v>
      </c>
      <c r="D170" s="242">
        <v>13309.94</v>
      </c>
      <c r="E170" s="242">
        <v>12834.78</v>
      </c>
      <c r="F170" s="52">
        <f t="shared" si="31"/>
        <v>96.43003649903757</v>
      </c>
    </row>
    <row r="171" spans="1:6" ht="12.75" customHeight="1" x14ac:dyDescent="0.2">
      <c r="A171" s="53">
        <v>3222</v>
      </c>
      <c r="B171" s="85" t="s">
        <v>385</v>
      </c>
      <c r="C171" s="50" t="s">
        <v>386</v>
      </c>
      <c r="D171" s="242">
        <v>47041.52</v>
      </c>
      <c r="E171" s="242">
        <v>52113.03</v>
      </c>
      <c r="F171" s="52">
        <f t="shared" si="31"/>
        <v>110.78092289534862</v>
      </c>
    </row>
    <row r="172" spans="1:6" ht="12.75" customHeight="1" x14ac:dyDescent="0.2">
      <c r="A172" s="53">
        <v>3223</v>
      </c>
      <c r="B172" s="85" t="s">
        <v>387</v>
      </c>
      <c r="C172" s="50" t="s">
        <v>388</v>
      </c>
      <c r="D172" s="242">
        <v>31130.1</v>
      </c>
      <c r="E172" s="242">
        <v>32522.12</v>
      </c>
      <c r="F172" s="52">
        <f t="shared" si="31"/>
        <v>104.47162071435685</v>
      </c>
    </row>
    <row r="173" spans="1:6" ht="12.75" customHeight="1" x14ac:dyDescent="0.2">
      <c r="A173" s="53">
        <v>3224</v>
      </c>
      <c r="B173" s="85" t="s">
        <v>389</v>
      </c>
      <c r="C173" s="50" t="s">
        <v>390</v>
      </c>
      <c r="D173" s="242">
        <v>2070.08</v>
      </c>
      <c r="E173" s="242">
        <v>1569.57</v>
      </c>
      <c r="F173" s="52">
        <f t="shared" si="31"/>
        <v>75.821707373628072</v>
      </c>
    </row>
    <row r="174" spans="1:6" ht="12.75" customHeight="1" x14ac:dyDescent="0.2">
      <c r="A174" s="53">
        <v>3225</v>
      </c>
      <c r="B174" s="85" t="s">
        <v>391</v>
      </c>
      <c r="C174" s="50" t="s">
        <v>392</v>
      </c>
      <c r="D174" s="242">
        <v>3088.18</v>
      </c>
      <c r="E174" s="242">
        <v>2771.55</v>
      </c>
      <c r="F174" s="52">
        <f t="shared" si="31"/>
        <v>89.747035470730339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67.5</v>
      </c>
      <c r="F176" s="52" t="str">
        <f t="shared" si="31"/>
        <v>-</v>
      </c>
    </row>
    <row r="177" spans="1:6" ht="12.75" customHeight="1" x14ac:dyDescent="0.2">
      <c r="A177" s="53">
        <v>323</v>
      </c>
      <c r="B177" s="85" t="s">
        <v>397</v>
      </c>
      <c r="C177" s="50" t="s">
        <v>398</v>
      </c>
      <c r="D177" s="51">
        <f t="shared" ref="D177:E177" si="42">SUM(D178:D186)</f>
        <v>21628.189999999995</v>
      </c>
      <c r="E177" s="51">
        <f t="shared" si="42"/>
        <v>22606.850000000002</v>
      </c>
      <c r="F177" s="52">
        <f t="shared" si="31"/>
        <v>104.52492788347062</v>
      </c>
    </row>
    <row r="178" spans="1:6" ht="12.75" customHeight="1" x14ac:dyDescent="0.2">
      <c r="A178" s="53">
        <v>3231</v>
      </c>
      <c r="B178" s="85" t="s">
        <v>399</v>
      </c>
      <c r="C178" s="50" t="s">
        <v>400</v>
      </c>
      <c r="D178" s="242">
        <v>5297.59</v>
      </c>
      <c r="E178" s="242">
        <v>3246.84</v>
      </c>
      <c r="F178" s="52">
        <f t="shared" si="31"/>
        <v>61.289001225085372</v>
      </c>
    </row>
    <row r="179" spans="1:6" ht="12.75" customHeight="1" x14ac:dyDescent="0.2">
      <c r="A179" s="53">
        <v>3232</v>
      </c>
      <c r="B179" s="85" t="s">
        <v>401</v>
      </c>
      <c r="C179" s="50" t="s">
        <v>402</v>
      </c>
      <c r="D179" s="242">
        <v>7505.89</v>
      </c>
      <c r="E179" s="242">
        <v>7862.13</v>
      </c>
      <c r="F179" s="52">
        <f t="shared" si="31"/>
        <v>104.74613936521851</v>
      </c>
    </row>
    <row r="180" spans="1:6" ht="12.75" customHeight="1" x14ac:dyDescent="0.2">
      <c r="A180" s="53">
        <v>3233</v>
      </c>
      <c r="B180" s="85" t="s">
        <v>403</v>
      </c>
      <c r="C180" s="50" t="s">
        <v>404</v>
      </c>
      <c r="D180" s="242">
        <v>280</v>
      </c>
      <c r="E180" s="242"/>
      <c r="F180" s="52">
        <f t="shared" si="31"/>
        <v>0</v>
      </c>
    </row>
    <row r="181" spans="1:6" ht="12.75" customHeight="1" x14ac:dyDescent="0.2">
      <c r="A181" s="53">
        <v>3234</v>
      </c>
      <c r="B181" s="85" t="s">
        <v>405</v>
      </c>
      <c r="C181" s="50" t="s">
        <v>406</v>
      </c>
      <c r="D181" s="242">
        <v>2218.29</v>
      </c>
      <c r="E181" s="242">
        <v>3344.41</v>
      </c>
      <c r="F181" s="52">
        <f t="shared" si="31"/>
        <v>150.76522907284439</v>
      </c>
    </row>
    <row r="182" spans="1:6" ht="12.75" customHeight="1" x14ac:dyDescent="0.2">
      <c r="A182" s="53">
        <v>3235</v>
      </c>
      <c r="B182" s="85" t="s">
        <v>407</v>
      </c>
      <c r="C182" s="50" t="s">
        <v>408</v>
      </c>
      <c r="D182" s="242">
        <v>0</v>
      </c>
      <c r="E182" s="242">
        <v>203.69</v>
      </c>
      <c r="F182" s="52" t="str">
        <f t="shared" si="31"/>
        <v>-</v>
      </c>
    </row>
    <row r="183" spans="1:6" ht="12.75" customHeight="1" x14ac:dyDescent="0.2">
      <c r="A183" s="53">
        <v>3236</v>
      </c>
      <c r="B183" s="85" t="s">
        <v>409</v>
      </c>
      <c r="C183" s="50" t="s">
        <v>410</v>
      </c>
      <c r="D183" s="242">
        <v>2035.6</v>
      </c>
      <c r="E183" s="242">
        <v>2143.8000000000002</v>
      </c>
      <c r="F183" s="52">
        <f t="shared" si="31"/>
        <v>105.31538612694047</v>
      </c>
    </row>
    <row r="184" spans="1:6" ht="12.75" customHeight="1" x14ac:dyDescent="0.2">
      <c r="A184" s="53">
        <v>3237</v>
      </c>
      <c r="B184" s="85" t="s">
        <v>411</v>
      </c>
      <c r="C184" s="50" t="s">
        <v>412</v>
      </c>
      <c r="D184" s="242">
        <v>62.21</v>
      </c>
      <c r="E184" s="242">
        <v>289.5</v>
      </c>
      <c r="F184" s="52">
        <f t="shared" si="31"/>
        <v>465.35926699887477</v>
      </c>
    </row>
    <row r="185" spans="1:6" ht="12.75" customHeight="1" x14ac:dyDescent="0.2">
      <c r="A185" s="53">
        <v>3238</v>
      </c>
      <c r="B185" s="85" t="s">
        <v>413</v>
      </c>
      <c r="C185" s="50" t="s">
        <v>414</v>
      </c>
      <c r="D185" s="242">
        <v>3725.33</v>
      </c>
      <c r="E185" s="242">
        <v>4050.04</v>
      </c>
      <c r="F185" s="52">
        <f t="shared" si="31"/>
        <v>108.7162747998164</v>
      </c>
    </row>
    <row r="186" spans="1:6" ht="12.75" customHeight="1" x14ac:dyDescent="0.2">
      <c r="A186" s="53">
        <v>3239</v>
      </c>
      <c r="B186" s="85" t="s">
        <v>415</v>
      </c>
      <c r="C186" s="50" t="s">
        <v>416</v>
      </c>
      <c r="D186" s="242">
        <v>503.28</v>
      </c>
      <c r="E186" s="242">
        <v>1466.44</v>
      </c>
      <c r="F186" s="52">
        <f t="shared" si="31"/>
        <v>291.37656970274998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5068.42</v>
      </c>
      <c r="E188" s="51">
        <f t="shared" si="43"/>
        <v>3607.89</v>
      </c>
      <c r="F188" s="52">
        <f t="shared" si="31"/>
        <v>71.183721948851911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4865.28</v>
      </c>
      <c r="E193" s="242">
        <v>3364.52</v>
      </c>
      <c r="F193" s="52">
        <f t="shared" si="31"/>
        <v>69.153676664035785</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203.14</v>
      </c>
      <c r="E195" s="242">
        <v>243.37</v>
      </c>
      <c r="F195" s="52">
        <f t="shared" si="31"/>
        <v>119.8040760066949</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4698.32</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4698.32</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4698.32</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461.68</v>
      </c>
      <c r="E263" s="51">
        <f t="shared" si="68"/>
        <v>472.16</v>
      </c>
      <c r="F263" s="52">
        <f t="shared" ref="F263:F267" si="69">IF(D263&lt;&gt;0,IF(E263/D263&gt;=100,"&gt;&gt;100",E263/D263*100),"-")</f>
        <v>102.26997054236702</v>
      </c>
    </row>
    <row r="264" spans="1:6" ht="12.75" customHeight="1" x14ac:dyDescent="0.2">
      <c r="A264" s="53">
        <v>381</v>
      </c>
      <c r="B264" s="85" t="s">
        <v>567</v>
      </c>
      <c r="C264" s="50" t="s">
        <v>568</v>
      </c>
      <c r="D264" s="51">
        <f t="shared" ref="D264:E264" si="70">SUM(D265:D267)</f>
        <v>461.68</v>
      </c>
      <c r="E264" s="51">
        <f t="shared" si="70"/>
        <v>472.16</v>
      </c>
      <c r="F264" s="52">
        <f t="shared" si="69"/>
        <v>102.26997054236702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461.68</v>
      </c>
      <c r="E266" s="242">
        <v>472.16</v>
      </c>
      <c r="F266" s="52">
        <f t="shared" si="69"/>
        <v>102.26997054236702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1150960.1399999999</v>
      </c>
      <c r="E289" s="51">
        <f t="shared" si="79"/>
        <v>1452144.24</v>
      </c>
      <c r="F289" s="52">
        <f t="shared" si="76"/>
        <v>126.16807390045672</v>
      </c>
    </row>
    <row r="290" spans="1:6" ht="12.75" customHeight="1" x14ac:dyDescent="0.2">
      <c r="A290" s="53" t="s">
        <v>608</v>
      </c>
      <c r="B290" s="85" t="s">
        <v>619</v>
      </c>
      <c r="C290" s="50" t="s">
        <v>620</v>
      </c>
      <c r="D290" s="51">
        <f>IF(D6&gt;=D289,D6-D289,0)</f>
        <v>17635.390000000363</v>
      </c>
      <c r="E290" s="51">
        <f>IF(E6&gt;=E289,E6-E289,0)</f>
        <v>9510.5300000000279</v>
      </c>
      <c r="F290" s="52">
        <f t="shared" si="76"/>
        <v>53.928662762773214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13448.96</v>
      </c>
      <c r="E292" s="242">
        <v>17635.39</v>
      </c>
      <c r="F292" s="52">
        <f t="shared" si="76"/>
        <v>131.12828055106121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21467.739999999998</v>
      </c>
      <c r="E350" s="51">
        <f t="shared" si="95"/>
        <v>16652.420000000002</v>
      </c>
      <c r="F350" s="52">
        <f t="shared" si="81"/>
        <v>77.569506617836822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21467.739999999998</v>
      </c>
      <c r="E363" s="51">
        <f t="shared" si="99"/>
        <v>16652.420000000002</v>
      </c>
      <c r="F363" s="52">
        <f t="shared" si="81"/>
        <v>77.569506617836822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10166.64</v>
      </c>
      <c r="E369" s="51">
        <f t="shared" si="101"/>
        <v>3336.9</v>
      </c>
      <c r="F369" s="52">
        <f t="shared" si="81"/>
        <v>32.822053303746372</v>
      </c>
    </row>
    <row r="370" spans="1:6" ht="12.75" customHeight="1" x14ac:dyDescent="0.2">
      <c r="A370" s="53">
        <v>4221</v>
      </c>
      <c r="B370" s="85" t="s">
        <v>674</v>
      </c>
      <c r="C370" s="50" t="s">
        <v>766</v>
      </c>
      <c r="D370" s="242">
        <v>5332.75</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4833.8900000000003</v>
      </c>
      <c r="E376" s="242">
        <v>3336.9</v>
      </c>
      <c r="F376" s="52">
        <f t="shared" si="81"/>
        <v>69.031359836487795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11301.1</v>
      </c>
      <c r="E383" s="51">
        <f t="shared" si="103"/>
        <v>13315.52</v>
      </c>
      <c r="F383" s="52">
        <f t="shared" si="81"/>
        <v>117.82499048765165</v>
      </c>
    </row>
    <row r="384" spans="1:6" ht="12.75" customHeight="1" x14ac:dyDescent="0.2">
      <c r="A384" s="53">
        <v>4241</v>
      </c>
      <c r="B384" s="85" t="s">
        <v>783</v>
      </c>
      <c r="C384" s="50" t="s">
        <v>784</v>
      </c>
      <c r="D384" s="242">
        <v>11301.1</v>
      </c>
      <c r="E384" s="242">
        <v>13315.52</v>
      </c>
      <c r="F384" s="52">
        <f t="shared" si="81"/>
        <v>117.82499048765165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21467.739999999998</v>
      </c>
      <c r="E408" s="51">
        <f t="shared" si="111"/>
        <v>16652.420000000002</v>
      </c>
      <c r="F408" s="52">
        <f t="shared" si="81"/>
        <v>77.569506617836822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21467.74</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1168595.5300000003</v>
      </c>
      <c r="E412" s="51">
        <f>E6+E298</f>
        <v>1461654.77</v>
      </c>
      <c r="F412" s="52">
        <f t="shared" si="81"/>
        <v>125.07790184684342</v>
      </c>
    </row>
    <row r="413" spans="1:6" ht="12.75" customHeight="1" x14ac:dyDescent="0.2">
      <c r="A413" s="53" t="s">
        <v>608</v>
      </c>
      <c r="B413" s="85" t="s">
        <v>831</v>
      </c>
      <c r="C413" s="50" t="s">
        <v>832</v>
      </c>
      <c r="D413" s="51">
        <f t="shared" ref="D413:E413" si="112">D289+D350</f>
        <v>1172427.8799999999</v>
      </c>
      <c r="E413" s="51">
        <f t="shared" si="112"/>
        <v>1468796.66</v>
      </c>
      <c r="F413" s="52">
        <f t="shared" si="81"/>
        <v>125.27820986310903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3832.3499999996275</v>
      </c>
      <c r="E415" s="51">
        <f t="shared" si="114"/>
        <v>7141.8899999998976</v>
      </c>
      <c r="F415" s="52">
        <f t="shared" si="81"/>
        <v>186.35797878587789</v>
      </c>
    </row>
    <row r="416" spans="1:6" ht="12.75" customHeight="1" x14ac:dyDescent="0.2">
      <c r="A416" s="60" t="s">
        <v>837</v>
      </c>
      <c r="B416" s="232" t="s">
        <v>838</v>
      </c>
      <c r="C416" s="61" t="s">
        <v>839</v>
      </c>
      <c r="D416" s="51">
        <f t="shared" ref="D416:E416" si="115">IF(D292-D293+D409-D410&gt;=0,D292-D293+D409-D410,0)</f>
        <v>13448.96</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3832.3500000000022</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13448.96</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1168595.5300000003</v>
      </c>
      <c r="E639" s="51">
        <f t="shared" si="180"/>
        <v>1461654.77</v>
      </c>
      <c r="F639" s="52">
        <f t="shared" si="119"/>
        <v>125.07790184684342</v>
      </c>
    </row>
    <row r="640" spans="1:6" ht="12.75" customHeight="1" x14ac:dyDescent="0.2">
      <c r="A640" s="53" t="s">
        <v>608</v>
      </c>
      <c r="B640" s="85" t="s">
        <v>1277</v>
      </c>
      <c r="C640" s="50" t="s">
        <v>1278</v>
      </c>
      <c r="D640" s="51">
        <f t="shared" ref="D640:E640" si="181">D413+D528</f>
        <v>1172427.8799999999</v>
      </c>
      <c r="E640" s="51">
        <f t="shared" si="181"/>
        <v>1468796.66</v>
      </c>
      <c r="F640" s="52">
        <f t="shared" si="119"/>
        <v>125.27820986310903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3832.3499999996275</v>
      </c>
      <c r="E642" s="51">
        <f t="shared" si="183"/>
        <v>7141.8899999998976</v>
      </c>
      <c r="F642" s="52">
        <f t="shared" si="119"/>
        <v>186.35797878587789</v>
      </c>
    </row>
    <row r="643" spans="1:6" ht="24" x14ac:dyDescent="0.2">
      <c r="A643" s="60" t="s">
        <v>1283</v>
      </c>
      <c r="B643" s="85" t="s">
        <v>1284</v>
      </c>
      <c r="C643" s="61" t="s">
        <v>1283</v>
      </c>
      <c r="D643" s="51">
        <f t="shared" ref="D643:E643" si="184">IF(D416-D417+D637-D638&gt;=0,D416-D417+D637-D638,0)</f>
        <v>13448.96</v>
      </c>
      <c r="E643" s="51">
        <f t="shared" si="184"/>
        <v>9616.6099999999969</v>
      </c>
      <c r="F643" s="52">
        <f t="shared" si="119"/>
        <v>71.504488079375633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9616.6100000003717</v>
      </c>
      <c r="E645" s="51">
        <f t="shared" si="186"/>
        <v>2474.7200000000994</v>
      </c>
      <c r="F645" s="52">
        <f t="shared" si="119"/>
        <v>25.733808483446907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89694.24</v>
      </c>
      <c r="E647" s="243">
        <v>113506.4</v>
      </c>
      <c r="F647" s="57">
        <f t="shared" si="119"/>
        <v>126.54814846527491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48</v>
      </c>
      <c r="E654" s="262">
        <v>50</v>
      </c>
      <c r="F654" s="52">
        <f t="shared" si="188"/>
        <v>104.16666666666667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43</v>
      </c>
      <c r="E656" s="262">
        <v>47</v>
      </c>
      <c r="F656" s="52">
        <f t="shared" si="188"/>
        <v>109.30232558139534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1057040.8600000001</v>
      </c>
      <c r="E675" s="242">
        <v>1352637.37</v>
      </c>
      <c r="F675" s="52">
        <f t="shared" si="188"/>
        <v>127.9645301507077</v>
      </c>
    </row>
    <row r="676" spans="1:6" ht="24" x14ac:dyDescent="0.2">
      <c r="A676" s="53">
        <v>63613</v>
      </c>
      <c r="B676" s="232" t="s">
        <v>1349</v>
      </c>
      <c r="C676" s="50" t="s">
        <v>1350</v>
      </c>
      <c r="D676" s="242">
        <v>0</v>
      </c>
      <c r="E676" s="242">
        <v>5686.51</v>
      </c>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16648.080000000002</v>
      </c>
      <c r="E678" s="242">
        <v>13109.08</v>
      </c>
      <c r="F678" s="52">
        <f t="shared" si="188"/>
        <v>78.74229340560592</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22867.24</v>
      </c>
      <c r="E695" s="242">
        <v>23860.58</v>
      </c>
      <c r="F695" s="52">
        <f t="shared" si="188"/>
        <v>104.34394356293109</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12042.26</v>
      </c>
      <c r="E710" s="242">
        <v>460</v>
      </c>
      <c r="F710" s="52">
        <f t="shared" si="188"/>
        <v>3.8198809857950251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1853.29</v>
      </c>
      <c r="E717" s="242">
        <v>1324.32</v>
      </c>
      <c r="F717" s="52">
        <f t="shared" si="188"/>
        <v>71.457785883482885</v>
      </c>
    </row>
    <row r="718" spans="1:6" ht="12.75" customHeight="1" x14ac:dyDescent="0.2">
      <c r="A718" s="53">
        <v>32121</v>
      </c>
      <c r="B718" s="85" t="s">
        <v>1415</v>
      </c>
      <c r="C718" s="50" t="s">
        <v>1416</v>
      </c>
      <c r="D718" s="242">
        <v>60444.56</v>
      </c>
      <c r="E718" s="242">
        <v>60081.07</v>
      </c>
      <c r="F718" s="52">
        <f t="shared" si="188"/>
        <v>99.398639017307772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1800</v>
      </c>
      <c r="E720" s="242">
        <v>2100</v>
      </c>
      <c r="F720" s="52">
        <f t="shared" si="188"/>
        <v>116.66666666666667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4698.32</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76" workbookViewId="0">
      <selection activeCell="E6" sqref="E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237526.78000000003</v>
      </c>
      <c r="E6" s="229">
        <f t="shared" si="0"/>
        <v>295036.7</v>
      </c>
      <c r="F6" s="230">
        <f t="shared" ref="F6:F260" si="1">IF(D6&gt;0,IF(E6/D6&gt;=100,"&gt;&gt;100",E6/D6*100),"-")</f>
        <v>124.21197306678428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136183.36000000002</v>
      </c>
      <c r="E7" s="104">
        <f t="shared" si="2"/>
        <v>175482</v>
      </c>
      <c r="F7" s="93">
        <f t="shared" si="1"/>
        <v>128.85715259191724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136183.36000000002</v>
      </c>
      <c r="E12" s="104">
        <f t="shared" si="3"/>
        <v>175482</v>
      </c>
      <c r="F12" s="93">
        <f t="shared" si="1"/>
        <v>128.85715259191724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60558.23000000001</v>
      </c>
      <c r="E19" s="104">
        <f t="shared" si="5"/>
        <v>84501.360000000015</v>
      </c>
      <c r="F19" s="93">
        <f t="shared" si="1"/>
        <v>139.53736758818744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59409.51</v>
      </c>
      <c r="E20" s="247">
        <v>59409.5</v>
      </c>
      <c r="F20" s="93">
        <f t="shared" si="1"/>
        <v>99.999983167678025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93022.91</v>
      </c>
      <c r="E26" s="247">
        <v>159503.88</v>
      </c>
      <c r="F26" s="93">
        <f t="shared" si="1"/>
        <v>171.46730842971908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91874.19</v>
      </c>
      <c r="E28" s="247">
        <v>134412.01999999999</v>
      </c>
      <c r="F28" s="93">
        <f t="shared" si="1"/>
        <v>146.30008710825095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21328.12</v>
      </c>
      <c r="E29" s="104">
        <f t="shared" si="6"/>
        <v>18515.62</v>
      </c>
      <c r="F29" s="93">
        <f t="shared" si="1"/>
        <v>86.813183721772006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22500</v>
      </c>
      <c r="E30" s="247">
        <v>22500</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1171.8800000000001</v>
      </c>
      <c r="E34" s="247">
        <v>3984.38</v>
      </c>
      <c r="F34" s="93">
        <f t="shared" si="1"/>
        <v>339.99897600436901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54297.01</v>
      </c>
      <c r="E35" s="104">
        <f t="shared" si="7"/>
        <v>72465.02</v>
      </c>
      <c r="F35" s="93">
        <f t="shared" si="1"/>
        <v>133.46042443221091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54297.01</v>
      </c>
      <c r="E36" s="247">
        <v>72465.02</v>
      </c>
      <c r="F36" s="93">
        <f t="shared" si="1"/>
        <v>133.46042443221091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26654.42</v>
      </c>
      <c r="E54" s="247">
        <v>29425.97</v>
      </c>
      <c r="F54" s="93">
        <f t="shared" si="1"/>
        <v>110.39808782183218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26654.42</v>
      </c>
      <c r="E55" s="247">
        <v>29425.97</v>
      </c>
      <c r="F55" s="93">
        <f t="shared" si="1"/>
        <v>110.39808782183218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101343.42000000001</v>
      </c>
      <c r="E68" s="104">
        <f t="shared" si="13"/>
        <v>119554.7</v>
      </c>
      <c r="F68" s="93">
        <f t="shared" si="1"/>
        <v>117.96986918341614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2032.56</v>
      </c>
      <c r="E78" s="104">
        <f>E79+SUM(E82:E84)-E85+E86</f>
        <v>840</v>
      </c>
      <c r="F78" s="93">
        <f t="shared" si="1"/>
        <v>41.327193293186923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840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2032.56</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9616.6200000000008</v>
      </c>
      <c r="E146" s="104">
        <f t="shared" si="26"/>
        <v>5208.3</v>
      </c>
      <c r="F146" s="93">
        <f t="shared" si="1"/>
        <v>54.159361605220958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9616.6200000000008</v>
      </c>
      <c r="E161" s="247">
        <v>5208.3</v>
      </c>
      <c r="F161" s="93">
        <f t="shared" si="1"/>
        <v>54.159361605220958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89694.24</v>
      </c>
      <c r="E170" s="104">
        <f t="shared" si="29"/>
        <v>113506.4</v>
      </c>
      <c r="F170" s="93">
        <f t="shared" si="1"/>
        <v>126.54814846527491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89694.24</v>
      </c>
      <c r="E173" s="247">
        <v>113506.4</v>
      </c>
      <c r="F173" s="93">
        <f t="shared" si="1"/>
        <v>126.54814846527491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237526.77999999997</v>
      </c>
      <c r="E175" s="104">
        <f t="shared" si="30"/>
        <v>295036.7</v>
      </c>
      <c r="F175" s="93">
        <f t="shared" si="1"/>
        <v>124.21197306678434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91726.81</v>
      </c>
      <c r="E176" s="104">
        <f t="shared" si="31"/>
        <v>117079.97</v>
      </c>
      <c r="F176" s="93">
        <f t="shared" si="1"/>
        <v>127.63985796519033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91726.81</v>
      </c>
      <c r="E177" s="104">
        <f t="shared" si="32"/>
        <v>117079.97</v>
      </c>
      <c r="F177" s="93">
        <f t="shared" si="1"/>
        <v>127.63985796519033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89694.25</v>
      </c>
      <c r="E178" s="247">
        <v>113506.4</v>
      </c>
      <c r="F178" s="93">
        <f t="shared" si="1"/>
        <v>126.54813435643868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0</v>
      </c>
      <c r="E179" s="247">
        <v>2733.57</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2032.56</v>
      </c>
      <c r="E188" s="247">
        <v>840</v>
      </c>
      <c r="F188" s="93">
        <f t="shared" si="1"/>
        <v>41.327193293186923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145799.96999999997</v>
      </c>
      <c r="E237" s="104">
        <f t="shared" si="41"/>
        <v>177956.73</v>
      </c>
      <c r="F237" s="93">
        <f t="shared" si="1"/>
        <v>122.0553954846493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136183.35999999999</v>
      </c>
      <c r="E238" s="104">
        <f t="shared" si="42"/>
        <v>175482.01</v>
      </c>
      <c r="F238" s="93">
        <f t="shared" si="1"/>
        <v>128.8571599349583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136183.35999999999</v>
      </c>
      <c r="E239" s="104">
        <f t="shared" si="43"/>
        <v>175482.01</v>
      </c>
      <c r="F239" s="93">
        <f t="shared" si="1"/>
        <v>128.8571599349583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136183.35999999999</v>
      </c>
      <c r="E240" s="247">
        <v>175482.01</v>
      </c>
      <c r="F240" s="93">
        <f t="shared" si="1"/>
        <v>128.8571599349583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9616.6099999999988</v>
      </c>
      <c r="E245" s="104">
        <f t="shared" si="45"/>
        <v>2474.7199999999939</v>
      </c>
      <c r="F245" s="93">
        <f t="shared" si="1"/>
        <v>25.733808483446808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13448.96</v>
      </c>
      <c r="E246" s="104">
        <f t="shared" si="46"/>
        <v>40594.879999999997</v>
      </c>
      <c r="F246" s="93">
        <f t="shared" si="1"/>
        <v>301.84400875606741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27145.919999999998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13448.96</v>
      </c>
      <c r="E249" s="247">
        <v>13448.96</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3832.35</v>
      </c>
      <c r="E250" s="104">
        <f t="shared" si="47"/>
        <v>38120.160000000003</v>
      </c>
      <c r="F250" s="93">
        <f t="shared" si="1"/>
        <v>994.69411718658273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3832.35</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38120.160000000003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15788.29</v>
      </c>
      <c r="E259" s="104">
        <f t="shared" si="49"/>
        <v>15788.29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15788.29</v>
      </c>
      <c r="E260" s="248">
        <v>15788.29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9616.6200000000008</v>
      </c>
      <c r="E265" s="247">
        <v>5208.3</v>
      </c>
      <c r="F265" s="93">
        <f t="shared" si="50"/>
        <v>54.159361605220958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2032.56</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9616.6200000000008</v>
      </c>
      <c r="E286" s="247">
        <v>5208.3</v>
      </c>
      <c r="F286" s="93">
        <f t="shared" si="50"/>
        <v>54.159361605220958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91726.81</v>
      </c>
      <c r="E288" s="247">
        <v>117079.97</v>
      </c>
      <c r="F288" s="93">
        <f t="shared" si="50"/>
        <v>127.63985796519033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840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37" sqref="E13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1172427.8799999999</v>
      </c>
      <c r="E114" s="81">
        <f t="shared" si="22"/>
        <v>1468796.66</v>
      </c>
      <c r="F114" s="63">
        <f t="shared" si="1"/>
        <v>125.27820986310903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1172427.8799999999</v>
      </c>
      <c r="E115" s="81">
        <f t="shared" si="23"/>
        <v>1468796.66</v>
      </c>
      <c r="F115" s="63">
        <f t="shared" si="1"/>
        <v>125.27820986310903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1172427.8799999999</v>
      </c>
      <c r="E117" s="249">
        <v>1468796.66</v>
      </c>
      <c r="F117" s="63">
        <f t="shared" si="1"/>
        <v>125.27820986310903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1172427.8799999999</v>
      </c>
      <c r="E141" s="106">
        <f t="shared" si="28"/>
        <v>1468796.66</v>
      </c>
      <c r="F141" s="82">
        <f t="shared" si="1"/>
        <v>125.27820986310903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D23" sqref="D2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57165.51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57165.51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57165.51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57165.51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34" sqref="D3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91726.8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1498949.3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1482296.8800000001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1281647.47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190840.35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4698.32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5110.74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16652.419999999998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1473596.1300000001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1456943.7100000002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1257835.31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188106.78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4698.32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6303.3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16652.419999999998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117079.96999999997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117079.97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117079.97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9659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noname</cp:lastModifiedBy>
  <cp:lastPrinted>2025-01-30T07:52:24Z</cp:lastPrinted>
  <dcterms:created xsi:type="dcterms:W3CDTF">2022-04-01T05:14:30Z</dcterms:created>
  <dcterms:modified xsi:type="dcterms:W3CDTF">2025-01-30T13:29:29Z</dcterms:modified>
</cp:coreProperties>
</file>