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<sst xmlns="http://schemas.openxmlformats.org/spreadsheetml/2006/main" count="185" uniqueCount="119">
  <si>
    <t>i planiranim vrijednostima nabave:</t>
  </si>
  <si>
    <t>Red. br.</t>
  </si>
  <si>
    <t>Broj konta</t>
  </si>
  <si>
    <t>Predmet nabave</t>
  </si>
  <si>
    <t>Vrsta postupka javne nabave</t>
  </si>
  <si>
    <t>Ugovor ili okvirni sporazum</t>
  </si>
  <si>
    <t>Planirani početak postupka i trajanje ugovora</t>
  </si>
  <si>
    <t>MATERIJALNI RASHODI</t>
  </si>
  <si>
    <t>Uredski materijal i stali mat. rashodi</t>
  </si>
  <si>
    <t>1.1.</t>
  </si>
  <si>
    <t xml:space="preserve">uredski materijal  </t>
  </si>
  <si>
    <t>čl. 18. točka 3.</t>
  </si>
  <si>
    <t>ugovor</t>
  </si>
  <si>
    <t>1.2.</t>
  </si>
  <si>
    <t>pedagoška dokumentacija</t>
  </si>
  <si>
    <t>narudžbenica</t>
  </si>
  <si>
    <t>sredstva za održavanje čistoće</t>
  </si>
  <si>
    <t>Namirnice</t>
  </si>
  <si>
    <t>povrće i povrtni proizvodi</t>
  </si>
  <si>
    <t>voće i voćni proizvodi</t>
  </si>
  <si>
    <t>bezalkoholna pića i napitci</t>
  </si>
  <si>
    <t>namazi ( pekmez, med )</t>
  </si>
  <si>
    <t xml:space="preserve">meso i mesni proizvodi </t>
  </si>
  <si>
    <t>čajevi</t>
  </si>
  <si>
    <t>ostali prehrambeni proizvodi</t>
  </si>
  <si>
    <t>Sitan inventar</t>
  </si>
  <si>
    <t>Sl. radna zaštitna odjeća i obuća</t>
  </si>
  <si>
    <t>2.1.</t>
  </si>
  <si>
    <t>Energija</t>
  </si>
  <si>
    <t>plin</t>
  </si>
  <si>
    <t>motorni benzin i dizel gorivo</t>
  </si>
  <si>
    <t>ugovor/ narudž.</t>
  </si>
  <si>
    <t>Mat. i djelovi za tekuće inv. održ.</t>
  </si>
  <si>
    <t>ugovor/narudž.</t>
  </si>
  <si>
    <t>3.2.</t>
  </si>
  <si>
    <t>3.3.</t>
  </si>
  <si>
    <t>Usluga telefona, pošte i prijevoza</t>
  </si>
  <si>
    <t>usluge telefona,interneta</t>
  </si>
  <si>
    <t>poštarina,( pisma, tskanice i sl.)</t>
  </si>
  <si>
    <t>Usluge tekućeg i invest. održavanja</t>
  </si>
  <si>
    <t>narudžbenca</t>
  </si>
  <si>
    <t>bojanje školskog prostora</t>
  </si>
  <si>
    <t>inspekcijski nalazi</t>
  </si>
  <si>
    <t>Usluge promidžbe i informiranja</t>
  </si>
  <si>
    <t>Komunalne usluge</t>
  </si>
  <si>
    <t>opskrba vodom</t>
  </si>
  <si>
    <t>iznošenje i odvoz smeća</t>
  </si>
  <si>
    <t>ostale komunalne usluge</t>
  </si>
  <si>
    <t>10.1.</t>
  </si>
  <si>
    <t>10.2.</t>
  </si>
  <si>
    <t>10.3.</t>
  </si>
  <si>
    <t>Zdravstvene i veterinarske usluge</t>
  </si>
  <si>
    <t>Obvezni i pr. pregedi zaposlenika- kuhinja</t>
  </si>
  <si>
    <t>Zdravstveni pregledi zaposlenika</t>
  </si>
  <si>
    <t>Ostali financijski rashodi</t>
  </si>
  <si>
    <t>usluge platnog prometa</t>
  </si>
  <si>
    <t>Članak. 1</t>
  </si>
  <si>
    <t>Članak 18.</t>
  </si>
  <si>
    <t>Kratice za način nabave:</t>
  </si>
  <si>
    <t xml:space="preserve">čl. 18. Zakona o javnoj nabavi (NN. 90/11.) </t>
  </si>
  <si>
    <t>Procijenjena vrijednost nabave</t>
  </si>
  <si>
    <t>(1) Nabava velike vrijednosti je nabava čija je procijenjena vrijednost jednaka ili veća od vrijednosti europskih pragova.</t>
  </si>
  <si>
    <t>(2) Nabava male vrijednosti je nabava čija je procijenjena vrijednost manja od europskih pragova.</t>
  </si>
  <si>
    <t xml:space="preserve">                                                             Članak 2.</t>
  </si>
  <si>
    <t xml:space="preserve">                                                             Članak 3.</t>
  </si>
  <si>
    <t>Literatura (publ., časop.i, knjige i ost.)</t>
  </si>
  <si>
    <t>FINANCIJSKI RASHODI</t>
  </si>
  <si>
    <t>narudženica</t>
  </si>
  <si>
    <t>narudžb./ugovor</t>
  </si>
  <si>
    <t>3.1.</t>
  </si>
  <si>
    <t>3.4.</t>
  </si>
  <si>
    <t>mlijeko i mliječni proizvodi</t>
  </si>
  <si>
    <t>kruh i pekarski proizvodi</t>
  </si>
  <si>
    <t>(3) Ovaj Zakon ne primjenjuje se za nabavu robe i usluga procijenjene vrijednosti do 200.000,00 kuna</t>
  </si>
  <si>
    <t>RASHODI ZA NABAVU PROIZVEDENE DUGOTRAJNE IMOVINE</t>
  </si>
  <si>
    <t xml:space="preserve"> </t>
  </si>
  <si>
    <t>13.1.</t>
  </si>
  <si>
    <t>Naknade ostalih troškova - volonteri</t>
  </si>
  <si>
    <t>POSTROJENJA I OPREMA</t>
  </si>
  <si>
    <t>Oprema</t>
  </si>
  <si>
    <t>1.3.</t>
  </si>
  <si>
    <t>1.4.</t>
  </si>
  <si>
    <t>1.5.</t>
  </si>
  <si>
    <t>2.2.</t>
  </si>
  <si>
    <t>2.3.</t>
  </si>
  <si>
    <t>2.4.</t>
  </si>
  <si>
    <t>2.5.</t>
  </si>
  <si>
    <t>2.6.</t>
  </si>
  <si>
    <t>2.7.</t>
  </si>
  <si>
    <t>2.8.</t>
  </si>
  <si>
    <t>7.1.</t>
  </si>
  <si>
    <t>7.2.</t>
  </si>
  <si>
    <t>7.3.</t>
  </si>
  <si>
    <t>8.1.</t>
  </si>
  <si>
    <t>8.2.</t>
  </si>
  <si>
    <t>8.3.</t>
  </si>
  <si>
    <t>11.1.</t>
  </si>
  <si>
    <t>11.2.</t>
  </si>
  <si>
    <t>14.1.</t>
  </si>
  <si>
    <t>U 2018 godini planiraju se slijedeće nabave roba, radova i usluga razvrstane po vrstama roba, radova i usluga</t>
  </si>
  <si>
    <t>Procjenjena vrijednost nabave bez PDV</t>
  </si>
  <si>
    <t>Planirana vrijednost nabave sa PDV</t>
  </si>
  <si>
    <t>ostale usluge- prijevoz</t>
  </si>
  <si>
    <t>VPŽ provodi nabavu</t>
  </si>
  <si>
    <t xml:space="preserve">Ovaj Plan nabave stupa na snagu sa 01.siječnjem 2018. i objavljuje se na intrnetskoj stranici Škole u roku od 60 dana od dana donošenja. </t>
  </si>
  <si>
    <t>javna nabava</t>
  </si>
  <si>
    <t>2.9.</t>
  </si>
  <si>
    <t>PLAN NABAVE OSNOVNE ŠKOLE VOĆIN VOĆIN ZA 2018. GODINU.</t>
  </si>
  <si>
    <t>Osnovne škole Voćin iz Voćina Školski odbor na 5. sjednici dana 14.12.2017. donosi:</t>
  </si>
  <si>
    <t>ostali materijal</t>
  </si>
  <si>
    <t>lož ulje</t>
  </si>
  <si>
    <t xml:space="preserve">električna energija </t>
  </si>
  <si>
    <t>Naknada ostalih troškova</t>
  </si>
  <si>
    <t>prijevoz djece ekskurzije</t>
  </si>
  <si>
    <t>7,4,</t>
  </si>
  <si>
    <t>12.1.</t>
  </si>
  <si>
    <t>Za nabavu direktnom pogodbom ovlaštena je ravnateljica Osnovne škole Voćin iz Voćina</t>
  </si>
  <si>
    <t>Na temelju članka 20. Zakona o javnoj nabavi ( "Narodne novine" broj 90/11 i članka 58. Statuta</t>
  </si>
  <si>
    <t>Ravnateljica Ines Gužvić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</si>
</sst>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3"/>
      <color indexed="8"/>
      <name val="Times New Roman"/>
      <family val="1"/>
    </font>
    <font>
      <sz val="8"/>
      <name val="Arial Narrow"/>
      <family val="2"/>
    </font>
    <font>
      <sz val="12"/>
      <color indexed="8"/>
      <name val="Times New Roman"/>
      <family val="1"/>
    </font>
    <font>
      <sz val="10"/>
      <name val="Wingdings 2"/>
      <family val="1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35" borderId="10" xfId="0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35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2" fontId="12" fillId="0" borderId="0" xfId="50" applyNumberFormat="1" applyFont="1">
      <alignment/>
      <protection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3" fillId="34" borderId="10" xfId="0" applyFont="1" applyFill="1" applyBorder="1" applyAlignment="1">
      <alignment horizontal="center" wrapText="1" shrinkToFit="1"/>
    </xf>
    <xf numFmtId="4" fontId="6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Putni računi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75"/>
  <sheetViews>
    <sheetView tabSelected="1" zoomScaleSheetLayoutView="100" zoomScalePageLayoutView="0" workbookViewId="0" topLeftCell="A1">
      <selection activeCell="H75" sqref="H75"/>
    </sheetView>
  </sheetViews>
  <sheetFormatPr defaultColWidth="9.140625" defaultRowHeight="12.75" outlineLevelRow="2"/>
  <cols>
    <col min="1" max="1" width="6.140625" style="0" customWidth="1"/>
    <col min="3" max="3" width="14.421875" style="0" customWidth="1"/>
    <col min="4" max="4" width="40.140625" style="0" customWidth="1"/>
    <col min="5" max="5" width="13.140625" style="26" customWidth="1"/>
    <col min="6" max="6" width="14.57421875" style="6" customWidth="1"/>
    <col min="7" max="7" width="14.28125" style="20" bestFit="1" customWidth="1"/>
    <col min="8" max="8" width="14.28125" style="6" customWidth="1"/>
    <col min="9" max="9" width="15.57421875" style="5" customWidth="1"/>
  </cols>
  <sheetData>
    <row r="1" spans="1:9" ht="12.75">
      <c r="A1" s="60" t="s">
        <v>117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0" t="s">
        <v>108</v>
      </c>
      <c r="B2" s="60"/>
      <c r="C2" s="60"/>
      <c r="D2" s="60"/>
      <c r="E2" s="60"/>
      <c r="F2" s="60"/>
      <c r="G2" s="60"/>
      <c r="H2" s="60"/>
      <c r="I2" s="60"/>
    </row>
    <row r="3" ht="9" customHeight="1"/>
    <row r="4" spans="1:9" ht="15.75">
      <c r="A4" s="61" t="s">
        <v>107</v>
      </c>
      <c r="B4" s="61"/>
      <c r="C4" s="61"/>
      <c r="D4" s="61"/>
      <c r="E4" s="61"/>
      <c r="F4" s="61"/>
      <c r="G4" s="61"/>
      <c r="H4" s="61"/>
      <c r="I4" s="61"/>
    </row>
    <row r="5" spans="1:9" ht="12.75" customHeight="1">
      <c r="A5" s="13"/>
      <c r="B5" s="13"/>
      <c r="C5" s="13"/>
      <c r="D5" s="13"/>
      <c r="E5" s="13"/>
      <c r="F5" s="13"/>
      <c r="G5" s="13"/>
      <c r="H5" s="13"/>
      <c r="I5" s="13"/>
    </row>
    <row r="6" spans="1:9" ht="12.75">
      <c r="A6" s="57" t="s">
        <v>56</v>
      </c>
      <c r="B6" s="57"/>
      <c r="C6" s="57"/>
      <c r="D6" s="57"/>
      <c r="E6" s="57"/>
      <c r="F6" s="57"/>
      <c r="G6" s="57"/>
      <c r="H6" s="57"/>
      <c r="I6" s="57"/>
    </row>
    <row r="7" spans="1:9" ht="12.75">
      <c r="A7" s="60" t="s">
        <v>99</v>
      </c>
      <c r="B7" s="60"/>
      <c r="C7" s="60"/>
      <c r="D7" s="60"/>
      <c r="E7" s="60"/>
      <c r="F7" s="60"/>
      <c r="G7" s="60"/>
      <c r="H7" s="60"/>
      <c r="I7" s="60"/>
    </row>
    <row r="8" spans="1:9" ht="12.75">
      <c r="A8" s="60" t="s">
        <v>0</v>
      </c>
      <c r="B8" s="60"/>
      <c r="C8" s="60"/>
      <c r="D8" s="60"/>
      <c r="E8" s="60"/>
      <c r="F8" s="60"/>
      <c r="G8" s="60"/>
      <c r="H8" s="60"/>
      <c r="I8" s="60"/>
    </row>
    <row r="10" spans="1:12" s="2" customFormat="1" ht="51">
      <c r="A10" s="3" t="s">
        <v>1</v>
      </c>
      <c r="B10" s="3" t="s">
        <v>2</v>
      </c>
      <c r="C10" s="3"/>
      <c r="D10" s="3" t="s">
        <v>3</v>
      </c>
      <c r="E10" s="21" t="s">
        <v>4</v>
      </c>
      <c r="F10" s="7" t="s">
        <v>100</v>
      </c>
      <c r="G10" s="21" t="s">
        <v>5</v>
      </c>
      <c r="H10" s="7" t="s">
        <v>101</v>
      </c>
      <c r="I10" s="3" t="s">
        <v>6</v>
      </c>
      <c r="J10" s="1"/>
      <c r="K10" s="1"/>
      <c r="L10" s="1"/>
    </row>
    <row r="11" spans="1:9" s="13" customFormat="1" ht="15.75">
      <c r="A11" s="11"/>
      <c r="B11" s="11">
        <v>32</v>
      </c>
      <c r="C11" s="11"/>
      <c r="D11" s="11" t="s">
        <v>7</v>
      </c>
      <c r="E11" s="22"/>
      <c r="F11" s="12"/>
      <c r="G11" s="22"/>
      <c r="H11" s="12"/>
      <c r="I11" s="11"/>
    </row>
    <row r="12" spans="1:9" s="18" customFormat="1" ht="23.25" customHeight="1">
      <c r="A12" s="16">
        <v>1</v>
      </c>
      <c r="B12" s="16">
        <v>3221</v>
      </c>
      <c r="C12" s="17">
        <f>SUM(H12)</f>
        <v>46000</v>
      </c>
      <c r="D12" s="16" t="s">
        <v>8</v>
      </c>
      <c r="E12" s="27"/>
      <c r="F12" s="17">
        <f>SUM(F13:F17)</f>
        <v>36800</v>
      </c>
      <c r="G12" s="23"/>
      <c r="H12" s="17">
        <f>SUM(H13:H17)</f>
        <v>46000</v>
      </c>
      <c r="I12" s="44">
        <v>2018</v>
      </c>
    </row>
    <row r="13" spans="1:9" ht="12.75" outlineLevel="2">
      <c r="A13" s="10" t="s">
        <v>9</v>
      </c>
      <c r="B13" s="4">
        <v>32211</v>
      </c>
      <c r="C13" s="4"/>
      <c r="D13" s="4" t="s">
        <v>10</v>
      </c>
      <c r="E13" s="28" t="s">
        <v>11</v>
      </c>
      <c r="F13" s="8">
        <f>H13-(H13*20%)</f>
        <v>10400</v>
      </c>
      <c r="G13" s="24" t="s">
        <v>68</v>
      </c>
      <c r="H13" s="54">
        <v>13000</v>
      </c>
      <c r="I13" s="9"/>
    </row>
    <row r="14" spans="1:9" ht="12.75" outlineLevel="2">
      <c r="A14" s="4" t="s">
        <v>13</v>
      </c>
      <c r="B14" s="4">
        <v>32211</v>
      </c>
      <c r="C14" s="4"/>
      <c r="D14" s="4" t="s">
        <v>14</v>
      </c>
      <c r="E14" s="28" t="s">
        <v>11</v>
      </c>
      <c r="F14" s="8">
        <f>H14-(H14*20%)</f>
        <v>4000</v>
      </c>
      <c r="G14" s="24" t="s">
        <v>15</v>
      </c>
      <c r="H14" s="54">
        <v>5000</v>
      </c>
      <c r="I14" s="9"/>
    </row>
    <row r="15" spans="1:9" s="39" customFormat="1" ht="12.75" outlineLevel="1">
      <c r="A15" s="10" t="s">
        <v>80</v>
      </c>
      <c r="B15" s="30">
        <v>32212</v>
      </c>
      <c r="C15" s="19"/>
      <c r="D15" s="30" t="s">
        <v>65</v>
      </c>
      <c r="E15" s="30" t="s">
        <v>11</v>
      </c>
      <c r="F15" s="8">
        <f>H15-(H15*20%)</f>
        <v>14400</v>
      </c>
      <c r="G15" s="25" t="s">
        <v>15</v>
      </c>
      <c r="H15" s="55">
        <v>18000</v>
      </c>
      <c r="I15" s="25"/>
    </row>
    <row r="16" spans="1:9" ht="12.75" outlineLevel="2">
      <c r="A16" s="4" t="s">
        <v>81</v>
      </c>
      <c r="B16" s="4">
        <v>32214</v>
      </c>
      <c r="C16" s="4"/>
      <c r="D16" s="4" t="s">
        <v>16</v>
      </c>
      <c r="E16" s="28" t="s">
        <v>11</v>
      </c>
      <c r="F16" s="8">
        <f>H16-(H16*20%)</f>
        <v>6400</v>
      </c>
      <c r="G16" s="24" t="s">
        <v>68</v>
      </c>
      <c r="H16" s="54">
        <v>8000</v>
      </c>
      <c r="I16" s="9"/>
    </row>
    <row r="17" spans="1:9" ht="12.75" outlineLevel="2">
      <c r="A17" s="4" t="s">
        <v>82</v>
      </c>
      <c r="B17" s="4">
        <v>32219</v>
      </c>
      <c r="C17" s="4"/>
      <c r="D17" s="4" t="s">
        <v>109</v>
      </c>
      <c r="E17" s="28" t="s">
        <v>11</v>
      </c>
      <c r="F17" s="8">
        <f>H17-(H17*20%)</f>
        <v>1600</v>
      </c>
      <c r="G17" s="24" t="s">
        <v>67</v>
      </c>
      <c r="H17" s="54">
        <v>2000</v>
      </c>
      <c r="I17" s="9"/>
    </row>
    <row r="18" spans="1:9" s="15" customFormat="1" ht="15.75">
      <c r="A18" s="40">
        <v>2</v>
      </c>
      <c r="B18" s="40">
        <v>3222</v>
      </c>
      <c r="C18" s="41">
        <f>SUM(H18)</f>
        <v>158000</v>
      </c>
      <c r="D18" s="40" t="s">
        <v>17</v>
      </c>
      <c r="E18" s="42"/>
      <c r="F18" s="41">
        <f>SUM(F19:F27)</f>
        <v>126400</v>
      </c>
      <c r="G18" s="43" t="s">
        <v>31</v>
      </c>
      <c r="H18" s="41">
        <f>SUM(H19:H27)</f>
        <v>158000</v>
      </c>
      <c r="I18" s="44">
        <v>2018</v>
      </c>
    </row>
    <row r="19" spans="1:9" ht="12.75" outlineLevel="1">
      <c r="A19" s="4" t="s">
        <v>27</v>
      </c>
      <c r="B19" s="4">
        <v>32224</v>
      </c>
      <c r="C19" s="4"/>
      <c r="D19" s="4" t="s">
        <v>71</v>
      </c>
      <c r="E19" s="28" t="s">
        <v>11</v>
      </c>
      <c r="F19" s="14">
        <f>H19-(H19*20%)</f>
        <v>4000</v>
      </c>
      <c r="G19" s="29" t="s">
        <v>33</v>
      </c>
      <c r="H19" s="54">
        <v>5000</v>
      </c>
      <c r="I19" s="49"/>
    </row>
    <row r="20" spans="1:9" ht="12.75" outlineLevel="1">
      <c r="A20" s="4" t="s">
        <v>83</v>
      </c>
      <c r="B20" s="4">
        <v>32224</v>
      </c>
      <c r="C20" s="4"/>
      <c r="D20" s="4" t="s">
        <v>18</v>
      </c>
      <c r="E20" s="28" t="s">
        <v>11</v>
      </c>
      <c r="F20" s="14">
        <f aca="true" t="shared" si="0" ref="F20:F27">H20-(H20*20%)</f>
        <v>4000</v>
      </c>
      <c r="G20" s="29" t="s">
        <v>33</v>
      </c>
      <c r="H20" s="54">
        <v>5000</v>
      </c>
      <c r="I20" s="9"/>
    </row>
    <row r="21" spans="1:9" ht="12.75" outlineLevel="1">
      <c r="A21" s="4" t="s">
        <v>84</v>
      </c>
      <c r="B21" s="4">
        <v>32224</v>
      </c>
      <c r="C21" s="4"/>
      <c r="D21" s="4" t="s">
        <v>19</v>
      </c>
      <c r="E21" s="28" t="s">
        <v>11</v>
      </c>
      <c r="F21" s="14">
        <f t="shared" si="0"/>
        <v>6400</v>
      </c>
      <c r="G21" s="29" t="s">
        <v>33</v>
      </c>
      <c r="H21" s="54">
        <v>8000</v>
      </c>
      <c r="I21" s="9"/>
    </row>
    <row r="22" spans="1:9" ht="12.75" outlineLevel="1">
      <c r="A22" s="4" t="s">
        <v>85</v>
      </c>
      <c r="B22" s="4">
        <v>32224</v>
      </c>
      <c r="C22" s="4"/>
      <c r="D22" s="4" t="s">
        <v>72</v>
      </c>
      <c r="E22" s="28" t="s">
        <v>11</v>
      </c>
      <c r="F22" s="14">
        <f t="shared" si="0"/>
        <v>36000</v>
      </c>
      <c r="G22" s="29" t="s">
        <v>33</v>
      </c>
      <c r="H22" s="54">
        <v>45000</v>
      </c>
      <c r="I22" s="9"/>
    </row>
    <row r="23" spans="1:9" ht="12.75" outlineLevel="1">
      <c r="A23" s="4" t="s">
        <v>86</v>
      </c>
      <c r="B23" s="4">
        <v>32224</v>
      </c>
      <c r="C23" s="4"/>
      <c r="D23" s="4" t="s">
        <v>20</v>
      </c>
      <c r="E23" s="28" t="s">
        <v>11</v>
      </c>
      <c r="F23" s="14">
        <f t="shared" si="0"/>
        <v>4000</v>
      </c>
      <c r="G23" s="29" t="s">
        <v>33</v>
      </c>
      <c r="H23" s="54">
        <v>5000</v>
      </c>
      <c r="I23" s="9"/>
    </row>
    <row r="24" spans="1:9" ht="12.75" outlineLevel="1">
      <c r="A24" s="4" t="s">
        <v>87</v>
      </c>
      <c r="B24" s="4">
        <v>32224</v>
      </c>
      <c r="C24" s="4"/>
      <c r="D24" s="4" t="s">
        <v>21</v>
      </c>
      <c r="E24" s="28" t="s">
        <v>11</v>
      </c>
      <c r="F24" s="14">
        <f t="shared" si="0"/>
        <v>8000</v>
      </c>
      <c r="G24" s="29" t="s">
        <v>33</v>
      </c>
      <c r="H24" s="54">
        <v>10000</v>
      </c>
      <c r="I24" s="9"/>
    </row>
    <row r="25" spans="1:9" ht="12.75" outlineLevel="1">
      <c r="A25" s="4" t="s">
        <v>88</v>
      </c>
      <c r="B25" s="4">
        <v>32224</v>
      </c>
      <c r="C25" s="4"/>
      <c r="D25" s="4" t="s">
        <v>23</v>
      </c>
      <c r="E25" s="28" t="s">
        <v>11</v>
      </c>
      <c r="F25" s="14">
        <f t="shared" si="0"/>
        <v>4000</v>
      </c>
      <c r="G25" s="29" t="s">
        <v>33</v>
      </c>
      <c r="H25" s="54">
        <v>5000</v>
      </c>
      <c r="I25" s="9"/>
    </row>
    <row r="26" spans="1:9" ht="12.75" outlineLevel="1">
      <c r="A26" s="4" t="s">
        <v>89</v>
      </c>
      <c r="B26" s="4">
        <v>32224</v>
      </c>
      <c r="C26" s="4"/>
      <c r="D26" s="4" t="s">
        <v>22</v>
      </c>
      <c r="E26" s="28" t="s">
        <v>11</v>
      </c>
      <c r="F26" s="14">
        <f t="shared" si="0"/>
        <v>36000</v>
      </c>
      <c r="G26" s="29" t="s">
        <v>33</v>
      </c>
      <c r="H26" s="54">
        <v>45000</v>
      </c>
      <c r="I26" s="9"/>
    </row>
    <row r="27" spans="1:10" ht="12.75" outlineLevel="1">
      <c r="A27" s="4" t="s">
        <v>106</v>
      </c>
      <c r="B27" s="4">
        <v>32224</v>
      </c>
      <c r="C27" s="4"/>
      <c r="D27" s="4" t="s">
        <v>24</v>
      </c>
      <c r="E27" s="28" t="s">
        <v>11</v>
      </c>
      <c r="F27" s="14">
        <f t="shared" si="0"/>
        <v>24000</v>
      </c>
      <c r="G27" s="29" t="s">
        <v>33</v>
      </c>
      <c r="H27" s="54">
        <v>30000</v>
      </c>
      <c r="I27" s="9"/>
      <c r="J27" t="s">
        <v>75</v>
      </c>
    </row>
    <row r="28" spans="1:9" s="15" customFormat="1" ht="15.75">
      <c r="A28" s="40">
        <v>3</v>
      </c>
      <c r="B28" s="40">
        <v>3223</v>
      </c>
      <c r="C28" s="41">
        <f>SUM(H28)</f>
        <v>253000</v>
      </c>
      <c r="D28" s="40" t="s">
        <v>28</v>
      </c>
      <c r="E28" s="45"/>
      <c r="F28" s="41">
        <f>SUM(F29:F32)</f>
        <v>202400</v>
      </c>
      <c r="G28" s="46"/>
      <c r="H28" s="41">
        <f>SUM(H29:H32)</f>
        <v>253000</v>
      </c>
      <c r="I28" s="44">
        <v>2018</v>
      </c>
    </row>
    <row r="29" spans="1:9" ht="12.75" outlineLevel="1">
      <c r="A29" s="4" t="s">
        <v>69</v>
      </c>
      <c r="B29" s="4">
        <v>32231</v>
      </c>
      <c r="C29" s="8"/>
      <c r="D29" s="4" t="s">
        <v>111</v>
      </c>
      <c r="E29" s="28" t="s">
        <v>11</v>
      </c>
      <c r="F29" s="19">
        <f aca="true" t="shared" si="1" ref="F29:F36">H29-(H29*20%)</f>
        <v>52000</v>
      </c>
      <c r="G29" s="24" t="s">
        <v>12</v>
      </c>
      <c r="H29" s="54">
        <v>65000</v>
      </c>
      <c r="I29" s="9"/>
    </row>
    <row r="30" spans="1:9" ht="12.75" outlineLevel="1">
      <c r="A30" s="4" t="s">
        <v>34</v>
      </c>
      <c r="B30" s="4">
        <v>32233</v>
      </c>
      <c r="C30" s="8"/>
      <c r="D30" s="4" t="s">
        <v>29</v>
      </c>
      <c r="E30" s="28" t="s">
        <v>11</v>
      </c>
      <c r="F30" s="19">
        <f t="shared" si="1"/>
        <v>28000</v>
      </c>
      <c r="G30" s="24" t="s">
        <v>105</v>
      </c>
      <c r="H30" s="54">
        <v>35000</v>
      </c>
      <c r="I30" s="9"/>
    </row>
    <row r="31" spans="1:9" ht="12.75" outlineLevel="1">
      <c r="A31" s="52" t="s">
        <v>35</v>
      </c>
      <c r="B31" s="4">
        <v>32234</v>
      </c>
      <c r="C31" s="8"/>
      <c r="D31" s="4" t="s">
        <v>30</v>
      </c>
      <c r="E31" s="28" t="s">
        <v>11</v>
      </c>
      <c r="F31" s="19">
        <f t="shared" si="1"/>
        <v>2400</v>
      </c>
      <c r="G31" s="24" t="s">
        <v>15</v>
      </c>
      <c r="H31" s="54">
        <v>3000</v>
      </c>
      <c r="I31" s="9"/>
    </row>
    <row r="32" spans="1:9" ht="12.75" outlineLevel="1">
      <c r="A32" s="51" t="s">
        <v>70</v>
      </c>
      <c r="B32" s="4">
        <v>32239</v>
      </c>
      <c r="C32" s="8"/>
      <c r="D32" s="4" t="s">
        <v>110</v>
      </c>
      <c r="E32" s="28" t="s">
        <v>11</v>
      </c>
      <c r="F32" s="19">
        <f t="shared" si="1"/>
        <v>120000</v>
      </c>
      <c r="G32" s="24" t="s">
        <v>105</v>
      </c>
      <c r="H32" s="54">
        <v>150000</v>
      </c>
      <c r="I32" s="9"/>
    </row>
    <row r="33" spans="1:9" s="15" customFormat="1" ht="15.75">
      <c r="A33" s="40">
        <v>4</v>
      </c>
      <c r="B33" s="40">
        <v>3224</v>
      </c>
      <c r="C33" s="41">
        <f>SUM(H33)</f>
        <v>2000</v>
      </c>
      <c r="D33" s="40" t="s">
        <v>32</v>
      </c>
      <c r="E33" s="42" t="s">
        <v>11</v>
      </c>
      <c r="F33" s="41">
        <f t="shared" si="1"/>
        <v>1600</v>
      </c>
      <c r="G33" s="47" t="s">
        <v>33</v>
      </c>
      <c r="H33" s="41">
        <v>2000</v>
      </c>
      <c r="I33" s="44">
        <v>2018</v>
      </c>
    </row>
    <row r="34" spans="1:9" s="15" customFormat="1" ht="15.75">
      <c r="A34" s="40">
        <v>5</v>
      </c>
      <c r="B34" s="40">
        <v>3225</v>
      </c>
      <c r="C34" s="41">
        <f>SUM(H34)</f>
        <v>2000</v>
      </c>
      <c r="D34" s="40" t="s">
        <v>25</v>
      </c>
      <c r="E34" s="42" t="s">
        <v>11</v>
      </c>
      <c r="F34" s="41">
        <f t="shared" si="1"/>
        <v>1600</v>
      </c>
      <c r="G34" s="47" t="s">
        <v>33</v>
      </c>
      <c r="H34" s="41">
        <v>2000</v>
      </c>
      <c r="I34" s="44">
        <v>2018</v>
      </c>
    </row>
    <row r="35" spans="1:9" s="15" customFormat="1" ht="15.75">
      <c r="A35" s="40">
        <v>6</v>
      </c>
      <c r="B35" s="40">
        <v>3227</v>
      </c>
      <c r="C35" s="41">
        <f>SUM(H35)</f>
        <v>3000</v>
      </c>
      <c r="D35" s="40" t="s">
        <v>26</v>
      </c>
      <c r="E35" s="42" t="s">
        <v>11</v>
      </c>
      <c r="F35" s="41">
        <f t="shared" si="1"/>
        <v>2400</v>
      </c>
      <c r="G35" s="47" t="s">
        <v>33</v>
      </c>
      <c r="H35" s="41">
        <v>3000</v>
      </c>
      <c r="I35" s="44">
        <v>2018</v>
      </c>
    </row>
    <row r="36" spans="1:9" s="15" customFormat="1" ht="15.75">
      <c r="A36" s="40">
        <v>7</v>
      </c>
      <c r="B36" s="40">
        <v>3231</v>
      </c>
      <c r="C36" s="41">
        <f>SUM(H36)</f>
        <v>357800</v>
      </c>
      <c r="D36" s="40" t="s">
        <v>36</v>
      </c>
      <c r="E36" s="45"/>
      <c r="F36" s="41">
        <f t="shared" si="1"/>
        <v>286240</v>
      </c>
      <c r="G36" s="47"/>
      <c r="H36" s="41">
        <f>SUM(H37:H40)</f>
        <v>357800</v>
      </c>
      <c r="I36" s="44">
        <v>2018</v>
      </c>
    </row>
    <row r="37" spans="1:9" ht="12.75" outlineLevel="1">
      <c r="A37" s="4" t="s">
        <v>90</v>
      </c>
      <c r="B37" s="4">
        <v>32311</v>
      </c>
      <c r="C37" s="4"/>
      <c r="D37" s="4" t="s">
        <v>37</v>
      </c>
      <c r="E37" s="28" t="s">
        <v>11</v>
      </c>
      <c r="F37" s="19">
        <f>H37-(H37*18.6992%)</f>
        <v>14634.144</v>
      </c>
      <c r="G37" s="24" t="s">
        <v>12</v>
      </c>
      <c r="H37" s="8">
        <v>18000</v>
      </c>
      <c r="I37" s="9"/>
    </row>
    <row r="38" spans="1:9" ht="12.75" outlineLevel="1">
      <c r="A38" s="4" t="s">
        <v>91</v>
      </c>
      <c r="B38" s="4">
        <v>32313</v>
      </c>
      <c r="C38" s="4"/>
      <c r="D38" s="4" t="s">
        <v>38</v>
      </c>
      <c r="E38" s="28" t="s">
        <v>11</v>
      </c>
      <c r="F38" s="19">
        <f>H38-(H38*18.6992%)</f>
        <v>813.008</v>
      </c>
      <c r="G38" s="24" t="s">
        <v>12</v>
      </c>
      <c r="H38" s="8">
        <v>1000</v>
      </c>
      <c r="I38" s="9"/>
    </row>
    <row r="39" spans="1:9" ht="12.75" outlineLevel="1">
      <c r="A39" s="4" t="s">
        <v>92</v>
      </c>
      <c r="B39" s="4">
        <v>32319</v>
      </c>
      <c r="C39" s="4"/>
      <c r="D39" s="4" t="s">
        <v>113</v>
      </c>
      <c r="E39" s="28" t="s">
        <v>11</v>
      </c>
      <c r="F39" s="19">
        <v>4000</v>
      </c>
      <c r="G39" s="24" t="s">
        <v>105</v>
      </c>
      <c r="H39" s="8">
        <v>5000</v>
      </c>
      <c r="I39" s="9"/>
    </row>
    <row r="40" spans="1:9" ht="12.75" outlineLevel="1">
      <c r="A40" s="4" t="s">
        <v>114</v>
      </c>
      <c r="B40" s="4">
        <v>32319</v>
      </c>
      <c r="C40" s="4"/>
      <c r="D40" s="56" t="s">
        <v>102</v>
      </c>
      <c r="E40" s="28" t="s">
        <v>11</v>
      </c>
      <c r="F40" s="19">
        <f>H40-(H40*18.6992%)</f>
        <v>271382.07039999997</v>
      </c>
      <c r="G40" s="25" t="s">
        <v>103</v>
      </c>
      <c r="H40" s="8">
        <v>333800</v>
      </c>
      <c r="I40" s="9"/>
    </row>
    <row r="41" spans="1:9" s="15" customFormat="1" ht="15.75">
      <c r="A41" s="40">
        <v>8</v>
      </c>
      <c r="B41" s="40">
        <v>3232</v>
      </c>
      <c r="C41" s="41">
        <f>SUM(H41)</f>
        <v>3660593.02</v>
      </c>
      <c r="D41" s="40" t="s">
        <v>39</v>
      </c>
      <c r="E41" s="45"/>
      <c r="F41" s="41">
        <f aca="true" t="shared" si="2" ref="F41:F53">H41-(H41*20%)</f>
        <v>2928474.416</v>
      </c>
      <c r="G41" s="46"/>
      <c r="H41" s="41">
        <f>SUM(H42:H44)</f>
        <v>3660593.02</v>
      </c>
      <c r="I41" s="44">
        <v>2018</v>
      </c>
    </row>
    <row r="42" spans="1:9" ht="12.75" outlineLevel="1">
      <c r="A42" s="4" t="s">
        <v>93</v>
      </c>
      <c r="B42" s="4">
        <v>32321</v>
      </c>
      <c r="C42" s="4"/>
      <c r="D42" s="4" t="s">
        <v>41</v>
      </c>
      <c r="E42" s="28" t="s">
        <v>11</v>
      </c>
      <c r="F42" s="19">
        <f t="shared" si="2"/>
        <v>0</v>
      </c>
      <c r="G42" s="24" t="s">
        <v>40</v>
      </c>
      <c r="H42" s="8">
        <v>0</v>
      </c>
      <c r="I42" s="9"/>
    </row>
    <row r="43" spans="1:10" ht="12.75" outlineLevel="1">
      <c r="A43" s="4" t="s">
        <v>94</v>
      </c>
      <c r="B43" s="4">
        <v>32329</v>
      </c>
      <c r="C43" s="4"/>
      <c r="D43" s="4" t="s">
        <v>42</v>
      </c>
      <c r="E43" s="28" t="s">
        <v>11</v>
      </c>
      <c r="F43" s="19">
        <f t="shared" si="2"/>
        <v>24000</v>
      </c>
      <c r="G43" s="24" t="s">
        <v>68</v>
      </c>
      <c r="H43" s="8">
        <v>30000</v>
      </c>
      <c r="I43" s="9"/>
      <c r="J43" s="50"/>
    </row>
    <row r="44" spans="1:10" ht="12.75" outlineLevel="1">
      <c r="A44" s="4" t="s">
        <v>95</v>
      </c>
      <c r="B44" s="4">
        <v>32329</v>
      </c>
      <c r="C44" s="4"/>
      <c r="D44" s="4" t="s">
        <v>39</v>
      </c>
      <c r="E44" s="28" t="s">
        <v>11</v>
      </c>
      <c r="F44" s="19">
        <f t="shared" si="2"/>
        <v>2904474.416</v>
      </c>
      <c r="G44" s="25" t="s">
        <v>105</v>
      </c>
      <c r="H44" s="8">
        <v>3630593.02</v>
      </c>
      <c r="I44" s="9"/>
      <c r="J44" s="50"/>
    </row>
    <row r="45" spans="1:10" s="15" customFormat="1" ht="15.75">
      <c r="A45" s="40">
        <v>9</v>
      </c>
      <c r="B45" s="40">
        <v>3233</v>
      </c>
      <c r="C45" s="41">
        <f>SUM(H45)</f>
        <v>2000</v>
      </c>
      <c r="D45" s="40" t="s">
        <v>43</v>
      </c>
      <c r="E45" s="42" t="s">
        <v>11</v>
      </c>
      <c r="F45" s="41">
        <f t="shared" si="2"/>
        <v>1600</v>
      </c>
      <c r="G45" s="47" t="s">
        <v>12</v>
      </c>
      <c r="H45" s="41">
        <v>2000</v>
      </c>
      <c r="I45" s="44">
        <v>2018</v>
      </c>
      <c r="J45" s="50"/>
    </row>
    <row r="46" spans="1:9" s="15" customFormat="1" ht="15.75">
      <c r="A46" s="40">
        <v>10</v>
      </c>
      <c r="B46" s="40">
        <v>3234</v>
      </c>
      <c r="C46" s="41">
        <f>SUM(H46)</f>
        <v>18600</v>
      </c>
      <c r="D46" s="40" t="s">
        <v>44</v>
      </c>
      <c r="E46" s="40"/>
      <c r="F46" s="41">
        <f t="shared" si="2"/>
        <v>14880</v>
      </c>
      <c r="G46" s="44"/>
      <c r="H46" s="41">
        <v>18600</v>
      </c>
      <c r="I46" s="44">
        <v>2018</v>
      </c>
    </row>
    <row r="47" spans="1:10" ht="12.75" outlineLevel="1">
      <c r="A47" s="10" t="s">
        <v>48</v>
      </c>
      <c r="B47" s="4">
        <v>32341</v>
      </c>
      <c r="C47" s="4"/>
      <c r="D47" s="4" t="s">
        <v>45</v>
      </c>
      <c r="E47" s="28" t="s">
        <v>11</v>
      </c>
      <c r="F47" s="19">
        <f t="shared" si="2"/>
        <v>6400</v>
      </c>
      <c r="G47" s="31" t="s">
        <v>12</v>
      </c>
      <c r="H47" s="8">
        <v>8000</v>
      </c>
      <c r="I47" s="9"/>
      <c r="J47" s="50"/>
    </row>
    <row r="48" spans="1:10" ht="12.75" outlineLevel="1">
      <c r="A48" s="10" t="s">
        <v>49</v>
      </c>
      <c r="B48" s="4">
        <v>32342</v>
      </c>
      <c r="C48" s="4"/>
      <c r="D48" s="4" t="s">
        <v>46</v>
      </c>
      <c r="E48" s="28" t="s">
        <v>11</v>
      </c>
      <c r="F48" s="19">
        <f t="shared" si="2"/>
        <v>2400</v>
      </c>
      <c r="G48" s="31" t="s">
        <v>12</v>
      </c>
      <c r="H48" s="8">
        <v>3000</v>
      </c>
      <c r="I48" s="9"/>
      <c r="J48" s="50"/>
    </row>
    <row r="49" spans="1:10" ht="12.75" outlineLevel="1">
      <c r="A49" s="10" t="s">
        <v>50</v>
      </c>
      <c r="B49" s="4">
        <v>32349</v>
      </c>
      <c r="C49" s="4"/>
      <c r="D49" s="4" t="s">
        <v>47</v>
      </c>
      <c r="E49" s="28" t="s">
        <v>11</v>
      </c>
      <c r="F49" s="19">
        <f t="shared" si="2"/>
        <v>6080</v>
      </c>
      <c r="G49" s="31"/>
      <c r="H49" s="8">
        <v>7600</v>
      </c>
      <c r="I49" s="9"/>
      <c r="J49" s="50"/>
    </row>
    <row r="50" spans="1:9" s="15" customFormat="1" ht="15.75">
      <c r="A50" s="40">
        <v>11</v>
      </c>
      <c r="B50" s="40">
        <v>3236</v>
      </c>
      <c r="C50" s="41">
        <f>SUM(H50)</f>
        <v>7000</v>
      </c>
      <c r="D50" s="40" t="s">
        <v>51</v>
      </c>
      <c r="E50" s="40"/>
      <c r="F50" s="41">
        <f t="shared" si="2"/>
        <v>5600</v>
      </c>
      <c r="G50" s="44"/>
      <c r="H50" s="41">
        <v>7000</v>
      </c>
      <c r="I50" s="44">
        <v>2018</v>
      </c>
    </row>
    <row r="51" spans="1:10" ht="12.75" outlineLevel="1">
      <c r="A51" s="10" t="s">
        <v>96</v>
      </c>
      <c r="B51" s="4">
        <v>32361</v>
      </c>
      <c r="C51" s="4"/>
      <c r="D51" s="4" t="s">
        <v>52</v>
      </c>
      <c r="E51" s="28" t="s">
        <v>11</v>
      </c>
      <c r="F51" s="19">
        <f t="shared" si="2"/>
        <v>800</v>
      </c>
      <c r="G51" s="29" t="s">
        <v>15</v>
      </c>
      <c r="H51" s="8">
        <v>1000</v>
      </c>
      <c r="I51" s="9"/>
      <c r="J51" s="50"/>
    </row>
    <row r="52" spans="1:10" ht="12.75" outlineLevel="1">
      <c r="A52" s="10" t="s">
        <v>97</v>
      </c>
      <c r="B52" s="4">
        <v>32361</v>
      </c>
      <c r="C52" s="4"/>
      <c r="D52" s="4" t="s">
        <v>53</v>
      </c>
      <c r="E52" s="28" t="s">
        <v>11</v>
      </c>
      <c r="F52" s="19">
        <f t="shared" si="2"/>
        <v>4800</v>
      </c>
      <c r="G52" s="29" t="s">
        <v>15</v>
      </c>
      <c r="H52" s="8">
        <v>6000</v>
      </c>
      <c r="I52" s="9"/>
      <c r="J52" s="50"/>
    </row>
    <row r="53" spans="1:10" s="15" customFormat="1" ht="15.75">
      <c r="A53" s="40">
        <v>12</v>
      </c>
      <c r="B53" s="40">
        <v>3241</v>
      </c>
      <c r="C53" s="41">
        <f>SUM(H53)</f>
        <v>20000</v>
      </c>
      <c r="D53" s="40" t="s">
        <v>112</v>
      </c>
      <c r="E53" s="48" t="s">
        <v>11</v>
      </c>
      <c r="F53" s="41">
        <f t="shared" si="2"/>
        <v>16000</v>
      </c>
      <c r="G53" s="44"/>
      <c r="H53" s="41">
        <v>20000</v>
      </c>
      <c r="I53" s="44">
        <v>2018</v>
      </c>
      <c r="J53" s="50"/>
    </row>
    <row r="54" spans="1:10" ht="12.75" outlineLevel="1">
      <c r="A54" s="10" t="s">
        <v>115</v>
      </c>
      <c r="B54" s="4">
        <v>32412</v>
      </c>
      <c r="C54" s="4"/>
      <c r="D54" s="4" t="s">
        <v>77</v>
      </c>
      <c r="E54" s="28" t="s">
        <v>11</v>
      </c>
      <c r="F54" s="19">
        <v>13000</v>
      </c>
      <c r="G54" s="29" t="s">
        <v>12</v>
      </c>
      <c r="H54" s="8">
        <v>20000</v>
      </c>
      <c r="I54" s="9"/>
      <c r="J54" s="50"/>
    </row>
    <row r="55" spans="1:9" s="13" customFormat="1" ht="15.75">
      <c r="A55" s="11"/>
      <c r="B55" s="11">
        <v>34</v>
      </c>
      <c r="C55" s="11"/>
      <c r="D55" s="11" t="s">
        <v>66</v>
      </c>
      <c r="E55" s="22"/>
      <c r="F55" s="12"/>
      <c r="G55" s="22"/>
      <c r="H55" s="12">
        <f>H56</f>
        <v>5000</v>
      </c>
      <c r="I55" s="11"/>
    </row>
    <row r="56" spans="1:9" s="15" customFormat="1" ht="15.75">
      <c r="A56" s="40">
        <v>13</v>
      </c>
      <c r="B56" s="40">
        <v>3431</v>
      </c>
      <c r="C56" s="41">
        <f>SUM(H56)</f>
        <v>5000</v>
      </c>
      <c r="D56" s="40" t="s">
        <v>54</v>
      </c>
      <c r="E56" s="48"/>
      <c r="F56" s="41">
        <f>H56-(H56*20%)</f>
        <v>4000</v>
      </c>
      <c r="G56" s="47"/>
      <c r="H56" s="41">
        <f>SUM(H57:H57)</f>
        <v>5000</v>
      </c>
      <c r="I56" s="44">
        <v>2018</v>
      </c>
    </row>
    <row r="57" spans="1:10" ht="12.75" outlineLevel="1">
      <c r="A57" s="10" t="s">
        <v>76</v>
      </c>
      <c r="B57" s="4">
        <v>34311</v>
      </c>
      <c r="C57" s="4"/>
      <c r="D57" s="4" t="s">
        <v>55</v>
      </c>
      <c r="E57" s="28" t="s">
        <v>11</v>
      </c>
      <c r="F57" s="19">
        <f>H57-(H57*20%)</f>
        <v>4000</v>
      </c>
      <c r="G57" s="29" t="s">
        <v>12</v>
      </c>
      <c r="H57" s="8">
        <v>5000</v>
      </c>
      <c r="I57" s="9"/>
      <c r="J57" s="50"/>
    </row>
    <row r="58" spans="1:9" ht="30">
      <c r="A58" s="11"/>
      <c r="B58" s="11">
        <v>42</v>
      </c>
      <c r="C58" s="11"/>
      <c r="D58" s="53" t="s">
        <v>74</v>
      </c>
      <c r="E58" s="22"/>
      <c r="F58" s="12"/>
      <c r="G58" s="22"/>
      <c r="H58" s="12">
        <f>H59</f>
        <v>45000</v>
      </c>
      <c r="I58" s="11"/>
    </row>
    <row r="59" spans="1:9" ht="15.75">
      <c r="A59" s="40">
        <v>14</v>
      </c>
      <c r="B59" s="40">
        <v>422</v>
      </c>
      <c r="C59" s="41">
        <f>SUM(H59)</f>
        <v>45000</v>
      </c>
      <c r="D59" s="40" t="s">
        <v>78</v>
      </c>
      <c r="E59" s="48"/>
      <c r="F59" s="41">
        <f>H59-(H59*20%)</f>
        <v>36000</v>
      </c>
      <c r="G59" s="47"/>
      <c r="H59" s="41">
        <f>SUM(H60:H61)</f>
        <v>45000</v>
      </c>
      <c r="I59" s="44">
        <v>2018</v>
      </c>
    </row>
    <row r="60" spans="1:9" ht="12.75">
      <c r="A60" s="10" t="s">
        <v>98</v>
      </c>
      <c r="B60" s="4">
        <v>42273</v>
      </c>
      <c r="C60" s="4"/>
      <c r="D60" s="4" t="s">
        <v>79</v>
      </c>
      <c r="E60" s="28" t="s">
        <v>11</v>
      </c>
      <c r="F60" s="19">
        <f>H60-(H60*20%)</f>
        <v>36000</v>
      </c>
      <c r="G60" s="29" t="s">
        <v>15</v>
      </c>
      <c r="H60" s="8">
        <v>45000</v>
      </c>
      <c r="I60" s="9"/>
    </row>
    <row r="61" spans="1:4" s="35" customFormat="1" ht="12">
      <c r="A61" s="33" t="s">
        <v>58</v>
      </c>
      <c r="B61" s="34"/>
      <c r="C61" s="34"/>
      <c r="D61" s="34"/>
    </row>
    <row r="62" spans="1:4" s="35" customFormat="1" ht="12">
      <c r="A62" s="33" t="s">
        <v>59</v>
      </c>
      <c r="B62" s="34"/>
      <c r="C62" s="34"/>
      <c r="D62" s="34"/>
    </row>
    <row r="63" spans="1:11" s="35" customFormat="1" ht="16.5">
      <c r="A63" s="58" t="s">
        <v>60</v>
      </c>
      <c r="B63" s="58"/>
      <c r="C63" s="58"/>
      <c r="D63" s="58"/>
      <c r="E63" s="36"/>
      <c r="F63" s="36"/>
      <c r="G63" s="36"/>
      <c r="H63" s="36"/>
      <c r="I63" s="36"/>
      <c r="J63" s="36"/>
      <c r="K63" s="36"/>
    </row>
    <row r="64" spans="1:11" s="35" customFormat="1" ht="15.75">
      <c r="A64" s="59" t="s">
        <v>57</v>
      </c>
      <c r="B64" s="59"/>
      <c r="C64" s="59"/>
      <c r="D64" s="36"/>
      <c r="E64" s="36"/>
      <c r="F64" s="36"/>
      <c r="G64" s="36"/>
      <c r="H64" s="36"/>
      <c r="I64" s="36"/>
      <c r="J64" s="36"/>
      <c r="K64" s="36"/>
    </row>
    <row r="65" spans="1:11" s="35" customFormat="1" ht="15.75">
      <c r="A65" s="59" t="s">
        <v>61</v>
      </c>
      <c r="B65" s="59"/>
      <c r="C65" s="59"/>
      <c r="D65" s="59"/>
      <c r="E65" s="59"/>
      <c r="F65" s="59"/>
      <c r="G65" s="59"/>
      <c r="H65" s="59"/>
      <c r="I65" s="59"/>
      <c r="J65" s="59"/>
      <c r="K65" s="36"/>
    </row>
    <row r="66" spans="1:11" s="35" customFormat="1" ht="15.75">
      <c r="A66" s="59" t="s">
        <v>62</v>
      </c>
      <c r="B66" s="59"/>
      <c r="C66" s="59"/>
      <c r="D66" s="59"/>
      <c r="E66" s="59"/>
      <c r="F66" s="59"/>
      <c r="G66" s="59"/>
      <c r="H66" s="59"/>
      <c r="I66" s="59"/>
      <c r="J66" s="36"/>
      <c r="K66" s="36"/>
    </row>
    <row r="67" spans="1:11" s="35" customFormat="1" ht="15.75">
      <c r="A67" s="59" t="s">
        <v>73</v>
      </c>
      <c r="B67" s="59"/>
      <c r="C67" s="59"/>
      <c r="D67" s="59"/>
      <c r="E67" s="59"/>
      <c r="F67" s="59"/>
      <c r="G67" s="59"/>
      <c r="H67" s="59"/>
      <c r="I67" s="59"/>
      <c r="J67" s="36"/>
      <c r="K67" s="36"/>
    </row>
    <row r="68" ht="8.25" customHeight="1">
      <c r="A68" s="32"/>
    </row>
    <row r="69" spans="1:64" s="37" customFormat="1" ht="13.5">
      <c r="A69" s="62" t="s">
        <v>63</v>
      </c>
      <c r="B69" s="62"/>
      <c r="C69" s="62"/>
      <c r="D69" s="62"/>
      <c r="E69" s="62"/>
      <c r="F69" s="62"/>
      <c r="G69" s="62"/>
      <c r="H69" s="62"/>
      <c r="I69" s="62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</row>
    <row r="70" spans="1:64" s="37" customFormat="1" ht="13.5">
      <c r="A70" s="34" t="s">
        <v>116</v>
      </c>
      <c r="B70" s="34"/>
      <c r="C70" s="34"/>
      <c r="D70" s="34"/>
      <c r="E70" s="38"/>
      <c r="F70" s="34"/>
      <c r="G70" s="34"/>
      <c r="H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ht="5.25" customHeight="1"/>
    <row r="72" spans="1:64" s="37" customFormat="1" ht="13.5">
      <c r="A72" s="62" t="s">
        <v>64</v>
      </c>
      <c r="B72" s="62"/>
      <c r="C72" s="62"/>
      <c r="D72" s="62"/>
      <c r="E72" s="62"/>
      <c r="F72" s="62"/>
      <c r="G72" s="62"/>
      <c r="H72" s="62"/>
      <c r="I72" s="62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s="37" customFormat="1" ht="13.5">
      <c r="A73" s="34" t="s">
        <v>104</v>
      </c>
      <c r="B73" s="34"/>
      <c r="C73" s="34"/>
      <c r="D73" s="34"/>
      <c r="E73" s="38"/>
      <c r="F73" s="34"/>
      <c r="G73" s="34"/>
      <c r="H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5" ht="12.75">
      <c r="F75" s="6" t="s">
        <v>118</v>
      </c>
    </row>
  </sheetData>
  <sheetProtection/>
  <mergeCells count="13">
    <mergeCell ref="A72:I72"/>
    <mergeCell ref="A65:J65"/>
    <mergeCell ref="A66:I66"/>
    <mergeCell ref="A67:I67"/>
    <mergeCell ref="A69:I69"/>
    <mergeCell ref="A8:I8"/>
    <mergeCell ref="A6:I6"/>
    <mergeCell ref="A63:D63"/>
    <mergeCell ref="A64:C64"/>
    <mergeCell ref="A1:I1"/>
    <mergeCell ref="A2:I2"/>
    <mergeCell ref="A4:I4"/>
    <mergeCell ref="A7:I7"/>
  </mergeCells>
  <printOptions/>
  <pageMargins left="0.984251968503937" right="0.31496062992125984" top="0.5511811023622047" bottom="0.5118110236220472" header="0" footer="0"/>
  <pageSetup horizontalDpi="600" verticalDpi="600" orientation="landscape" paperSize="9" scale="84" r:id="rId1"/>
  <ignoredErrors>
    <ignoredError sqref="H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E28" sqref="E28"/>
    </sheetView>
  </sheetViews>
  <sheetFormatPr defaultColWidth="9.140625" defaultRowHeight="12.75"/>
  <cols>
    <col min="5" max="5" width="9.140625" style="26" customWidth="1"/>
    <col min="6" max="6" width="9.140625" style="6" customWidth="1"/>
    <col min="7" max="7" width="9.140625" style="20" customWidth="1"/>
    <col min="8" max="8" width="9.140625" style="6" customWidth="1"/>
    <col min="9" max="9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Korisnik</cp:lastModifiedBy>
  <cp:lastPrinted>2018-02-23T09:16:17Z</cp:lastPrinted>
  <dcterms:created xsi:type="dcterms:W3CDTF">2012-02-20T07:37:37Z</dcterms:created>
  <dcterms:modified xsi:type="dcterms:W3CDTF">2018-02-23T09:17:51Z</dcterms:modified>
  <cp:category/>
  <cp:version/>
  <cp:contentType/>
  <cp:contentStatus/>
</cp:coreProperties>
</file>